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c6f1817de37ca9e/Bureau/"/>
    </mc:Choice>
  </mc:AlternateContent>
  <xr:revisionPtr revIDLastSave="1056" documentId="8_{9CE86A27-2CBF-4B31-A198-ADB946CB396D}" xr6:coauthVersionLast="47" xr6:coauthVersionMax="47" xr10:uidLastSave="{D7ECE3AF-6850-4B55-BB3D-4FBB650D2665}"/>
  <bookViews>
    <workbookView xWindow="-120" yWindow="-120" windowWidth="23280" windowHeight="14880" firstSheet="1" activeTab="6" xr2:uid="{E80C558A-493E-409E-AD0B-39454EB63AC3}"/>
  </bookViews>
  <sheets>
    <sheet name="général" sheetId="1" state="hidden" r:id="rId1"/>
    <sheet name="Aquathlon" sheetId="2" r:id="rId2"/>
    <sheet name="relai par-enf" sheetId="4" r:id="rId3"/>
    <sheet name="paratri" sheetId="5" r:id="rId4"/>
    <sheet name="Jeunes" sheetId="7" r:id="rId5"/>
    <sheet name="Adultes" sheetId="9" r:id="rId6"/>
    <sheet name="relai adultes" sheetId="10" r:id="rId7"/>
  </sheets>
  <definedNames>
    <definedName name="_xlnm._FilterDatabase" localSheetId="5" hidden="1">Adultes!$A$1:$N$1</definedName>
    <definedName name="_xlnm._FilterDatabase" localSheetId="6" hidden="1">'relai adultes'!$A$1:$L$1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I129" i="1"/>
  <c r="I128" i="1"/>
  <c r="I127" i="1"/>
  <c r="I126" i="1"/>
  <c r="I125" i="1"/>
  <c r="I120" i="1"/>
  <c r="H130" i="1"/>
  <c r="H129" i="1"/>
  <c r="H128" i="1"/>
  <c r="H127" i="1"/>
  <c r="H126" i="1"/>
  <c r="H125" i="1"/>
  <c r="M130" i="1"/>
  <c r="M129" i="1"/>
  <c r="M128" i="1"/>
  <c r="M127" i="1"/>
  <c r="M126" i="1"/>
  <c r="M125" i="1"/>
  <c r="L130" i="1"/>
  <c r="L129" i="1"/>
  <c r="L128" i="1"/>
  <c r="L127" i="1"/>
  <c r="L126" i="1"/>
  <c r="L125" i="1"/>
  <c r="F130" i="1"/>
  <c r="F129" i="1"/>
  <c r="F128" i="1"/>
  <c r="F127" i="1"/>
  <c r="F126" i="1"/>
  <c r="F125" i="1"/>
  <c r="P125" i="1"/>
  <c r="P126" i="1"/>
  <c r="P127" i="1"/>
  <c r="P128" i="1"/>
  <c r="P129" i="1"/>
  <c r="P130" i="1"/>
  <c r="H121" i="1"/>
  <c r="I121" i="1" s="1"/>
  <c r="H120" i="1"/>
  <c r="H119" i="1"/>
  <c r="I119" i="1" s="1"/>
  <c r="H118" i="1"/>
  <c r="I118" i="1" s="1"/>
  <c r="H117" i="1"/>
  <c r="I117" i="1" s="1"/>
  <c r="H114" i="1"/>
  <c r="I114" i="1" s="1"/>
  <c r="H113" i="1"/>
  <c r="I113" i="1" s="1"/>
  <c r="M121" i="1"/>
  <c r="M120" i="1"/>
  <c r="M119" i="1"/>
  <c r="M118" i="1"/>
  <c r="M117" i="1"/>
  <c r="M114" i="1"/>
  <c r="M113" i="1"/>
  <c r="L121" i="1"/>
  <c r="L120" i="1"/>
  <c r="L119" i="1"/>
  <c r="L118" i="1"/>
  <c r="L117" i="1"/>
  <c r="L114" i="1"/>
  <c r="L113" i="1"/>
  <c r="F121" i="1"/>
  <c r="F120" i="1"/>
  <c r="F119" i="1"/>
  <c r="F118" i="1"/>
  <c r="F117" i="1"/>
  <c r="F114" i="1"/>
  <c r="F113" i="1"/>
  <c r="P121" i="1"/>
  <c r="P120" i="1"/>
  <c r="P119" i="1"/>
  <c r="P118" i="1"/>
  <c r="P117" i="1"/>
  <c r="P114" i="1"/>
  <c r="P113" i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2" i="1"/>
  <c r="I102" i="1"/>
  <c r="H103" i="1"/>
  <c r="I103" i="1"/>
  <c r="H104" i="1"/>
  <c r="I104" i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M102" i="1"/>
  <c r="M103" i="1"/>
  <c r="M104" i="1"/>
  <c r="L102" i="1"/>
  <c r="L103" i="1"/>
  <c r="L104" i="1"/>
  <c r="F107" i="1"/>
  <c r="F108" i="1"/>
  <c r="F109" i="1"/>
  <c r="F110" i="1"/>
  <c r="F111" i="1"/>
  <c r="F106" i="1"/>
  <c r="F104" i="1"/>
  <c r="F103" i="1"/>
  <c r="F102" i="1"/>
  <c r="P111" i="1"/>
  <c r="P110" i="1"/>
  <c r="P109" i="1"/>
  <c r="P108" i="1"/>
  <c r="P107" i="1"/>
  <c r="P106" i="1"/>
  <c r="P102" i="1"/>
  <c r="P103" i="1"/>
  <c r="P104" i="1"/>
  <c r="I101" i="1"/>
  <c r="I100" i="1"/>
  <c r="I99" i="1"/>
  <c r="I98" i="1"/>
  <c r="I92" i="1"/>
  <c r="I93" i="1"/>
  <c r="I94" i="1"/>
  <c r="I95" i="1"/>
  <c r="H101" i="1"/>
  <c r="H100" i="1"/>
  <c r="H99" i="1"/>
  <c r="H98" i="1"/>
  <c r="H92" i="1"/>
  <c r="H93" i="1"/>
  <c r="H94" i="1"/>
  <c r="H95" i="1"/>
  <c r="M101" i="1"/>
  <c r="M100" i="1"/>
  <c r="M99" i="1"/>
  <c r="M98" i="1"/>
  <c r="M92" i="1"/>
  <c r="M93" i="1"/>
  <c r="M94" i="1"/>
  <c r="M95" i="1"/>
  <c r="L101" i="1"/>
  <c r="L100" i="1"/>
  <c r="L99" i="1"/>
  <c r="L98" i="1"/>
  <c r="L92" i="1"/>
  <c r="L93" i="1"/>
  <c r="L94" i="1"/>
  <c r="L95" i="1"/>
  <c r="F101" i="1"/>
  <c r="F100" i="1"/>
  <c r="F99" i="1"/>
  <c r="F98" i="1"/>
  <c r="P101" i="1"/>
  <c r="P100" i="1"/>
  <c r="P99" i="1"/>
  <c r="P98" i="1"/>
  <c r="P92" i="1"/>
  <c r="P93" i="1"/>
  <c r="P94" i="1"/>
  <c r="P95" i="1"/>
  <c r="F95" i="1" s="1"/>
  <c r="P96" i="1"/>
  <c r="F96" i="1" s="1"/>
  <c r="F92" i="1"/>
  <c r="F93" i="1"/>
  <c r="F94" i="1"/>
  <c r="I91" i="1"/>
  <c r="I90" i="1"/>
  <c r="I83" i="1"/>
  <c r="I84" i="1"/>
  <c r="I85" i="1"/>
  <c r="I86" i="1"/>
  <c r="I87" i="1"/>
  <c r="I88" i="1"/>
  <c r="I82" i="1"/>
  <c r="H91" i="1"/>
  <c r="H90" i="1"/>
  <c r="H83" i="1"/>
  <c r="H84" i="1"/>
  <c r="H85" i="1"/>
  <c r="H86" i="1"/>
  <c r="H87" i="1"/>
  <c r="H88" i="1"/>
  <c r="H82" i="1"/>
  <c r="M91" i="1"/>
  <c r="M90" i="1"/>
  <c r="M83" i="1"/>
  <c r="M84" i="1"/>
  <c r="M85" i="1"/>
  <c r="M86" i="1"/>
  <c r="M87" i="1"/>
  <c r="M88" i="1"/>
  <c r="M82" i="1"/>
  <c r="L91" i="1"/>
  <c r="L90" i="1"/>
  <c r="L83" i="1"/>
  <c r="L84" i="1"/>
  <c r="L85" i="1"/>
  <c r="L86" i="1"/>
  <c r="L87" i="1"/>
  <c r="L88" i="1"/>
  <c r="L82" i="1"/>
  <c r="G85" i="1"/>
  <c r="F90" i="1"/>
  <c r="F91" i="1"/>
  <c r="F83" i="1"/>
  <c r="F84" i="1"/>
  <c r="F85" i="1"/>
  <c r="F86" i="1"/>
  <c r="F87" i="1"/>
  <c r="F88" i="1"/>
  <c r="F82" i="1"/>
  <c r="P82" i="1"/>
  <c r="P83" i="1"/>
  <c r="P84" i="1"/>
  <c r="P85" i="1"/>
  <c r="P86" i="1"/>
  <c r="P87" i="1"/>
  <c r="P88" i="1"/>
  <c r="P90" i="1"/>
  <c r="P91" i="1"/>
  <c r="I69" i="1"/>
  <c r="I70" i="1"/>
  <c r="I71" i="1"/>
  <c r="I72" i="1"/>
  <c r="I73" i="1"/>
  <c r="I74" i="1"/>
  <c r="I75" i="1"/>
  <c r="I76" i="1"/>
  <c r="I77" i="1"/>
  <c r="I68" i="1"/>
  <c r="M69" i="1"/>
  <c r="M70" i="1"/>
  <c r="M71" i="1"/>
  <c r="M72" i="1"/>
  <c r="M73" i="1"/>
  <c r="M74" i="1"/>
  <c r="M75" i="1"/>
  <c r="M76" i="1"/>
  <c r="H76" i="1" s="1"/>
  <c r="M77" i="1"/>
  <c r="H69" i="1"/>
  <c r="H70" i="1"/>
  <c r="H71" i="1"/>
  <c r="H72" i="1"/>
  <c r="H73" i="1"/>
  <c r="H74" i="1"/>
  <c r="H75" i="1"/>
  <c r="H77" i="1"/>
  <c r="H68" i="1"/>
  <c r="M68" i="1"/>
  <c r="F69" i="1"/>
  <c r="F70" i="1"/>
  <c r="F71" i="1"/>
  <c r="F72" i="1"/>
  <c r="F73" i="1"/>
  <c r="F74" i="1"/>
  <c r="F75" i="1"/>
  <c r="F76" i="1"/>
  <c r="F77" i="1"/>
  <c r="F68" i="1"/>
  <c r="L69" i="1"/>
  <c r="L70" i="1"/>
  <c r="L71" i="1"/>
  <c r="L72" i="1"/>
  <c r="L73" i="1"/>
  <c r="L74" i="1"/>
  <c r="L75" i="1"/>
  <c r="L76" i="1"/>
  <c r="L77" i="1"/>
  <c r="L68" i="1"/>
  <c r="P77" i="1"/>
  <c r="P68" i="1"/>
  <c r="P69" i="1"/>
  <c r="P70" i="1"/>
  <c r="P71" i="1"/>
  <c r="P72" i="1"/>
  <c r="P73" i="1"/>
  <c r="P74" i="1"/>
  <c r="P75" i="1"/>
  <c r="P76" i="1"/>
  <c r="M63" i="1"/>
  <c r="M62" i="1"/>
  <c r="M61" i="1"/>
  <c r="H63" i="1"/>
  <c r="I63" i="1" s="1"/>
  <c r="H62" i="1"/>
  <c r="I62" i="1" s="1"/>
  <c r="H61" i="1"/>
  <c r="I61" i="1" s="1"/>
  <c r="I59" i="1"/>
  <c r="H59" i="1"/>
  <c r="M59" i="1"/>
  <c r="L63" i="1"/>
  <c r="L62" i="1"/>
  <c r="L61" i="1"/>
  <c r="L59" i="1"/>
  <c r="F63" i="1"/>
  <c r="F62" i="1"/>
  <c r="F61" i="1"/>
  <c r="G61" i="1" s="1"/>
  <c r="F59" i="1"/>
  <c r="P59" i="1"/>
  <c r="P61" i="1"/>
  <c r="P62" i="1"/>
  <c r="P63" i="1"/>
  <c r="H20" i="1"/>
  <c r="I20" i="1"/>
  <c r="H22" i="1"/>
  <c r="I22" i="1"/>
  <c r="H28" i="1"/>
  <c r="I28" i="1"/>
  <c r="H30" i="1"/>
  <c r="I30" i="1"/>
  <c r="H32" i="1"/>
  <c r="I32" i="1"/>
  <c r="H34" i="1"/>
  <c r="I34" i="1"/>
  <c r="H36" i="1"/>
  <c r="I36" i="1"/>
  <c r="H38" i="1"/>
  <c r="I38" i="1"/>
  <c r="H40" i="1"/>
  <c r="I40" i="1"/>
  <c r="H42" i="1"/>
  <c r="I42" i="1"/>
  <c r="H44" i="1"/>
  <c r="I44" i="1"/>
  <c r="H46" i="1"/>
  <c r="I46" i="1"/>
  <c r="H50" i="1"/>
  <c r="I50" i="1"/>
  <c r="H52" i="1"/>
  <c r="I52" i="1"/>
  <c r="H54" i="1"/>
  <c r="I54" i="1"/>
  <c r="I18" i="1"/>
  <c r="H18" i="1"/>
  <c r="M17" i="1"/>
  <c r="M18" i="1"/>
  <c r="M20" i="1"/>
  <c r="M22" i="1"/>
  <c r="M24" i="1"/>
  <c r="H24" i="1" s="1"/>
  <c r="I24" i="1" s="1"/>
  <c r="M26" i="1"/>
  <c r="H26" i="1" s="1"/>
  <c r="M28" i="1"/>
  <c r="M30" i="1"/>
  <c r="M32" i="1"/>
  <c r="M34" i="1"/>
  <c r="M36" i="1"/>
  <c r="M38" i="1"/>
  <c r="M40" i="1"/>
  <c r="M42" i="1"/>
  <c r="M44" i="1"/>
  <c r="M46" i="1"/>
  <c r="M50" i="1"/>
  <c r="M52" i="1"/>
  <c r="M54" i="1"/>
  <c r="M16" i="1"/>
  <c r="L16" i="1"/>
  <c r="H16" i="1"/>
  <c r="I16" i="1" s="1"/>
  <c r="P18" i="1"/>
  <c r="P20" i="1"/>
  <c r="P22" i="1"/>
  <c r="P24" i="1"/>
  <c r="P26" i="1"/>
  <c r="P28" i="1"/>
  <c r="P30" i="1"/>
  <c r="P32" i="1"/>
  <c r="P34" i="1"/>
  <c r="P36" i="1"/>
  <c r="P38" i="1"/>
  <c r="P40" i="1"/>
  <c r="P42" i="1"/>
  <c r="P44" i="1"/>
  <c r="P46" i="1"/>
  <c r="P50" i="1"/>
  <c r="P52" i="1"/>
  <c r="P54" i="1"/>
  <c r="P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50" i="1"/>
  <c r="L52" i="1"/>
  <c r="L54" i="1"/>
  <c r="G6" i="1"/>
  <c r="F6" i="1"/>
  <c r="K6" i="1"/>
  <c r="J6" i="1"/>
  <c r="E11" i="1"/>
  <c r="K2" i="1"/>
  <c r="J2" i="1"/>
  <c r="I26" i="1" l="1"/>
  <c r="F2" i="1"/>
  <c r="G2" i="1" s="1"/>
</calcChain>
</file>

<file path=xl/sharedStrings.xml><?xml version="1.0" encoding="utf-8"?>
<sst xmlns="http://schemas.openxmlformats.org/spreadsheetml/2006/main" count="616" uniqueCount="160">
  <si>
    <t>BLANCHARD Briseis</t>
  </si>
  <si>
    <t>BLANCHARD Danae</t>
  </si>
  <si>
    <t>CLARINARD Louis</t>
  </si>
  <si>
    <t>CLARINARD Solange</t>
  </si>
  <si>
    <t>D’AREXY Victor</t>
  </si>
  <si>
    <t>GALOT Louis</t>
  </si>
  <si>
    <t>GALOT Méline</t>
  </si>
  <si>
    <t>GUILLERME Alexis</t>
  </si>
  <si>
    <t>JAKLIMOVITCH Livia</t>
  </si>
  <si>
    <t>PEILLON Raphaël</t>
  </si>
  <si>
    <t>Ligne</t>
  </si>
  <si>
    <t>NOM Prénom</t>
  </si>
  <si>
    <t>Dossard</t>
  </si>
  <si>
    <t>Nat (sec)</t>
  </si>
  <si>
    <t>Nat (Min)</t>
  </si>
  <si>
    <t>Cap (min)</t>
  </si>
  <si>
    <t>Cap (sec)</t>
  </si>
  <si>
    <t>Total (min)</t>
  </si>
  <si>
    <t>Total (sec)</t>
  </si>
  <si>
    <t>ANANI Louna</t>
  </si>
  <si>
    <t>ANANI Ludovic</t>
  </si>
  <si>
    <t>ANANI Manuella</t>
  </si>
  <si>
    <t>ANDRE Eric</t>
  </si>
  <si>
    <t>ANDRE FLEUTOT Léo</t>
  </si>
  <si>
    <t>ANNONI Cyril</t>
  </si>
  <si>
    <t>ANNONI Eliza</t>
  </si>
  <si>
    <t>BARDET Guillaume</t>
  </si>
  <si>
    <t>BARDET Manon</t>
  </si>
  <si>
    <t>CLARINARD Mickael</t>
  </si>
  <si>
    <t>DESHAYES Jean-Louis</t>
  </si>
  <si>
    <t>DESHAYES Nina</t>
  </si>
  <si>
    <t>DIKEBELE Brice</t>
  </si>
  <si>
    <t>DIKEBELE Charlotte</t>
  </si>
  <si>
    <t>GALOT Adélaïde</t>
  </si>
  <si>
    <t>GALOT Julien</t>
  </si>
  <si>
    <t>Equipe</t>
  </si>
  <si>
    <t>Vélo (min)</t>
  </si>
  <si>
    <t>Vélo (sec)</t>
  </si>
  <si>
    <t>Total (cap -sec)</t>
  </si>
  <si>
    <t>GAZIER BERNIER Pauline</t>
  </si>
  <si>
    <t>GAZIER Maxime</t>
  </si>
  <si>
    <t>HEMON Victoire</t>
  </si>
  <si>
    <t>HEMON Xavier</t>
  </si>
  <si>
    <t>HUA Mathieu</t>
  </si>
  <si>
    <t>HUA Timothée</t>
  </si>
  <si>
    <t>JAKLIMOVITCH Grégory</t>
  </si>
  <si>
    <t>PELTIER Arthur</t>
  </si>
  <si>
    <t>DAURIAC Stéphanie</t>
  </si>
  <si>
    <t>RICHIER Nathalie</t>
  </si>
  <si>
    <t>RICHIER Raphaël</t>
  </si>
  <si>
    <t>TAARJI Claudia</t>
  </si>
  <si>
    <t>TAARJI Salma</t>
  </si>
  <si>
    <t>POLLÈS Gael</t>
  </si>
  <si>
    <t>POLLÈS-PAGANET Philéas</t>
  </si>
  <si>
    <t>AMBLARD BOURSANGE Sophie</t>
  </si>
  <si>
    <t>AMBLARD BOURSANGE Paul</t>
  </si>
  <si>
    <t>LEFANT Julien</t>
  </si>
  <si>
    <t>LEFANT-AUBRY Léonie</t>
  </si>
  <si>
    <t>LEFEBVRE Samantha</t>
  </si>
  <si>
    <t>NASHED Salomé</t>
  </si>
  <si>
    <t>PETITDEMANGE Ludovic</t>
  </si>
  <si>
    <t>ROSSILLON Marius</t>
  </si>
  <si>
    <t>SONVICO Paul</t>
  </si>
  <si>
    <t>BENETEAU Luc</t>
  </si>
  <si>
    <t>SOULIE Elian</t>
  </si>
  <si>
    <t>COURSIMAULT Joseph</t>
  </si>
  <si>
    <t>FAIVRE D’ARCIER Gaspard</t>
  </si>
  <si>
    <t>MAENHAUT Alex</t>
  </si>
  <si>
    <t>PECH DE PLUVINEL Axel</t>
  </si>
  <si>
    <t>LE JAOUEN Océan</t>
  </si>
  <si>
    <t>LEFRANCQ Alban</t>
  </si>
  <si>
    <t>ROZENBEG Zélie</t>
  </si>
  <si>
    <t>Participant</t>
  </si>
  <si>
    <t>MILLET Lorris</t>
  </si>
  <si>
    <t>PEILLON Oriane</t>
  </si>
  <si>
    <t>JUNGBLUT Albert</t>
  </si>
  <si>
    <t>PAQUEREAU Simon</t>
  </si>
  <si>
    <t>MANGHETTI Jean</t>
  </si>
  <si>
    <t>PERRIN Louisiane</t>
  </si>
  <si>
    <t>HÉLIN Émilien</t>
  </si>
  <si>
    <t>VAN DE VELDE Clara</t>
  </si>
  <si>
    <t>PARIS Sophie</t>
  </si>
  <si>
    <t>PINARD Dany</t>
  </si>
  <si>
    <t>ZUNINO Cyrille</t>
  </si>
  <si>
    <t>ZUNINO Robin</t>
  </si>
  <si>
    <t>JELLEY Lisa</t>
  </si>
  <si>
    <t>TIBERGHIEN Jules</t>
  </si>
  <si>
    <t>SABATIER Éric</t>
  </si>
  <si>
    <t>RAPHANAUD Paul</t>
  </si>
  <si>
    <t>RANDE Erwan</t>
  </si>
  <si>
    <t>POURTOY Maxime</t>
  </si>
  <si>
    <t>MESSINA Riccardo</t>
  </si>
  <si>
    <t>MAYDAT Renaud</t>
  </si>
  <si>
    <t>MARTINENT Roxane</t>
  </si>
  <si>
    <t>LEFRANC Hadrien</t>
  </si>
  <si>
    <t>LEDOUX Vincent</t>
  </si>
  <si>
    <t>LAGARDE Hervé</t>
  </si>
  <si>
    <t>SOBIECK Justine</t>
  </si>
  <si>
    <t>GILLES Livio</t>
  </si>
  <si>
    <t>FERNANDEZ MASAGUER Victoria</t>
  </si>
  <si>
    <t>GARDIN-GUIHARD Zoé</t>
  </si>
  <si>
    <t>FLEUTOT Laurie</t>
  </si>
  <si>
    <t>D’AREXY Arnould</t>
  </si>
  <si>
    <t>COSSON Alexandre</t>
  </si>
  <si>
    <t>CALVINO Enzo</t>
  </si>
  <si>
    <t>BOURAS Réda</t>
  </si>
  <si>
    <t>BOUDJEMAA Karim</t>
  </si>
  <si>
    <t>BORTENLANGER Sebastien</t>
  </si>
  <si>
    <t>Classement</t>
  </si>
  <si>
    <t>Chrono</t>
  </si>
  <si>
    <t>2'42</t>
  </si>
  <si>
    <t>2'52</t>
  </si>
  <si>
    <t>ANANI Louna (150m)</t>
  </si>
  <si>
    <t>ANANI Maloé (100m)</t>
  </si>
  <si>
    <t>CLARINARD Louis (100m)</t>
  </si>
  <si>
    <t>vitesse vélo</t>
  </si>
  <si>
    <t>ANTOINE Aurélia</t>
  </si>
  <si>
    <t>DNS</t>
  </si>
  <si>
    <t>XXX</t>
  </si>
  <si>
    <t>MATHIEU Alexandre</t>
  </si>
  <si>
    <t>1 H</t>
  </si>
  <si>
    <t>2 H</t>
  </si>
  <si>
    <t>3 H</t>
  </si>
  <si>
    <t>1 F</t>
  </si>
  <si>
    <t>4 H</t>
  </si>
  <si>
    <t>5 H</t>
  </si>
  <si>
    <t>6 H</t>
  </si>
  <si>
    <t>7 H</t>
  </si>
  <si>
    <t>2 F</t>
  </si>
  <si>
    <t>8 H</t>
  </si>
  <si>
    <t>DNF</t>
  </si>
  <si>
    <t>LEDOUX Élisabeth</t>
  </si>
  <si>
    <t>AUBRY Arline</t>
  </si>
  <si>
    <t>LETARNEC Corentin</t>
  </si>
  <si>
    <t>COLDER Solène</t>
  </si>
  <si>
    <t>XX Antony</t>
  </si>
  <si>
    <t>9 H</t>
  </si>
  <si>
    <t>10 H</t>
  </si>
  <si>
    <t>11 H</t>
  </si>
  <si>
    <t>12 H</t>
  </si>
  <si>
    <t>13 H</t>
  </si>
  <si>
    <t>14 H</t>
  </si>
  <si>
    <t>15 H</t>
  </si>
  <si>
    <t>16 H</t>
  </si>
  <si>
    <t>17 H</t>
  </si>
  <si>
    <t>18 H</t>
  </si>
  <si>
    <t>19 H</t>
  </si>
  <si>
    <t>20 H</t>
  </si>
  <si>
    <t>3 F</t>
  </si>
  <si>
    <t>21 H</t>
  </si>
  <si>
    <t>22 H</t>
  </si>
  <si>
    <t>4 F</t>
  </si>
  <si>
    <t>23 H</t>
  </si>
  <si>
    <t>5 F</t>
  </si>
  <si>
    <t>6 F</t>
  </si>
  <si>
    <t>7 F</t>
  </si>
  <si>
    <t>24 H</t>
  </si>
  <si>
    <t>8 F</t>
  </si>
  <si>
    <t>9 F</t>
  </si>
  <si>
    <t>Clt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</si>
</sst>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0" fillId="2" borderId="0" xfId="0" applyFill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Alignment="1">
      <alignment horizontal="center"/>
    </xf>
    <xf numFmtId="1" fontId="0" fillId="2" borderId="0" xfId="0" applyNumberFormat="1" applyFill="1" applyBorder="1"/>
    <xf numFmtId="1" fontId="0" fillId="3" borderId="0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E465-A3D8-4DB6-97BB-CB3413E5A2F9}">
  <dimension ref="A1:Q130"/>
  <sheetViews>
    <sheetView workbookViewId="0">
      <selection activeCell="F122" sqref="F122"/>
    </sheetView>
  </sheetViews>
  <sheetFormatPr baseColWidth="10" defaultRowHeight="15" x14ac:dyDescent="0.25"/>
  <cols>
    <col min="1" max="1" width="7" style="12" customWidth="1"/>
    <col min="2" max="2" width="32.7109375" customWidth="1"/>
    <col min="3" max="3" width="9.5703125" style="12" customWidth="1"/>
    <col min="7" max="7" width="12.5703125" bestFit="1" customWidth="1"/>
    <col min="13" max="13" width="18" customWidth="1"/>
    <col min="14" max="14" width="17.85546875" customWidth="1"/>
    <col min="15" max="15" width="16.140625" customWidth="1"/>
  </cols>
  <sheetData>
    <row r="1" spans="1:16" s="6" customFormat="1" x14ac:dyDescent="0.25">
      <c r="A1" s="8" t="s">
        <v>10</v>
      </c>
      <c r="B1" s="6" t="s">
        <v>11</v>
      </c>
      <c r="C1" s="8" t="s">
        <v>12</v>
      </c>
      <c r="D1" s="7" t="s">
        <v>14</v>
      </c>
      <c r="E1" s="7" t="s">
        <v>13</v>
      </c>
      <c r="F1" s="6" t="s">
        <v>15</v>
      </c>
      <c r="G1" s="6" t="s">
        <v>16</v>
      </c>
      <c r="H1" s="7" t="s">
        <v>17</v>
      </c>
      <c r="I1" s="7" t="s">
        <v>18</v>
      </c>
      <c r="J1" s="6" t="s">
        <v>18</v>
      </c>
      <c r="K1" s="6" t="s">
        <v>38</v>
      </c>
    </row>
    <row r="2" spans="1:16" s="5" customFormat="1" ht="15.75" x14ac:dyDescent="0.25">
      <c r="A2" s="9">
        <v>1</v>
      </c>
      <c r="B2" s="4" t="s">
        <v>0</v>
      </c>
      <c r="C2" s="13">
        <v>1</v>
      </c>
      <c r="D2" s="3">
        <v>1</v>
      </c>
      <c r="E2" s="3">
        <v>5</v>
      </c>
      <c r="F2" s="3">
        <f>INT(K2/60)</f>
        <v>-2</v>
      </c>
      <c r="G2" s="3">
        <f>K2-F2*60</f>
        <v>55</v>
      </c>
      <c r="H2" s="3"/>
      <c r="I2" s="3"/>
      <c r="J2" s="3">
        <f>H2*60+I2</f>
        <v>0</v>
      </c>
      <c r="K2" s="3">
        <f>J2-(D2*60+E2)</f>
        <v>-65</v>
      </c>
    </row>
    <row r="3" spans="1:16" ht="15.75" x14ac:dyDescent="0.25">
      <c r="A3" s="10">
        <v>1</v>
      </c>
      <c r="B3" s="2" t="s">
        <v>1</v>
      </c>
      <c r="C3" s="11">
        <v>2</v>
      </c>
      <c r="D3" s="1">
        <v>1</v>
      </c>
      <c r="E3" s="1">
        <v>6</v>
      </c>
      <c r="F3" s="1"/>
      <c r="G3" s="1"/>
      <c r="H3" s="1"/>
      <c r="I3" s="1"/>
      <c r="J3" s="1"/>
      <c r="K3" s="1"/>
    </row>
    <row r="4" spans="1:16" s="5" customFormat="1" ht="15.75" x14ac:dyDescent="0.25">
      <c r="A4" s="9">
        <v>2</v>
      </c>
      <c r="B4" s="4" t="s">
        <v>2</v>
      </c>
      <c r="C4" s="13">
        <v>3</v>
      </c>
      <c r="D4" s="3">
        <v>1</v>
      </c>
      <c r="E4" s="3">
        <v>7</v>
      </c>
      <c r="F4" s="3"/>
      <c r="G4" s="3"/>
      <c r="H4" s="3"/>
      <c r="I4" s="3"/>
      <c r="J4" s="3"/>
      <c r="K4" s="3"/>
    </row>
    <row r="5" spans="1:16" ht="15.75" x14ac:dyDescent="0.25">
      <c r="A5" s="10">
        <v>2</v>
      </c>
      <c r="B5" s="2" t="s">
        <v>3</v>
      </c>
      <c r="C5" s="11">
        <v>4</v>
      </c>
      <c r="D5" s="1">
        <v>1</v>
      </c>
      <c r="E5" s="1">
        <v>8</v>
      </c>
      <c r="F5" s="1"/>
      <c r="G5" s="1"/>
      <c r="H5" s="1"/>
      <c r="I5" s="1"/>
      <c r="J5" s="1"/>
      <c r="K5" s="1"/>
    </row>
    <row r="6" spans="1:16" s="5" customFormat="1" ht="15.75" x14ac:dyDescent="0.25">
      <c r="A6" s="9">
        <v>3</v>
      </c>
      <c r="B6" s="4" t="s">
        <v>4</v>
      </c>
      <c r="C6" s="13">
        <v>5</v>
      </c>
      <c r="D6" s="3"/>
      <c r="E6" s="3">
        <v>41</v>
      </c>
      <c r="F6" s="3">
        <f>INT(K6/60)</f>
        <v>2</v>
      </c>
      <c r="G6" s="3">
        <f>K6-F6*60</f>
        <v>11</v>
      </c>
      <c r="H6" s="3">
        <v>2</v>
      </c>
      <c r="I6" s="3">
        <v>52</v>
      </c>
      <c r="J6" s="3">
        <f>H6*60+I6</f>
        <v>172</v>
      </c>
      <c r="K6" s="3">
        <f>J6-(D6*60+E6)</f>
        <v>131</v>
      </c>
    </row>
    <row r="7" spans="1:16" ht="15.75" x14ac:dyDescent="0.25">
      <c r="A7" s="10">
        <v>3</v>
      </c>
      <c r="B7" s="2" t="s">
        <v>5</v>
      </c>
      <c r="C7" s="11">
        <v>6</v>
      </c>
      <c r="D7" s="1">
        <v>1</v>
      </c>
      <c r="E7" s="14">
        <v>3</v>
      </c>
      <c r="F7" s="1"/>
      <c r="G7" s="1"/>
      <c r="H7" s="14">
        <v>2</v>
      </c>
      <c r="I7" s="14">
        <v>42</v>
      </c>
      <c r="J7" s="1"/>
      <c r="K7" s="1"/>
    </row>
    <row r="8" spans="1:16" s="5" customFormat="1" ht="15.75" x14ac:dyDescent="0.25">
      <c r="A8" s="9">
        <v>4</v>
      </c>
      <c r="B8" s="4" t="s">
        <v>6</v>
      </c>
      <c r="C8" s="13">
        <v>7</v>
      </c>
      <c r="D8" s="5">
        <v>1</v>
      </c>
      <c r="E8" s="5">
        <v>1</v>
      </c>
      <c r="F8" s="3"/>
      <c r="G8" s="3"/>
      <c r="H8" s="3"/>
      <c r="I8" s="3"/>
      <c r="J8" s="3"/>
      <c r="K8" s="3"/>
    </row>
    <row r="9" spans="1:16" ht="15.75" x14ac:dyDescent="0.25">
      <c r="A9" s="10">
        <v>4</v>
      </c>
      <c r="B9" s="2" t="s">
        <v>7</v>
      </c>
      <c r="C9" s="11">
        <v>8</v>
      </c>
      <c r="E9">
        <v>48</v>
      </c>
      <c r="F9" s="1"/>
      <c r="G9" s="1"/>
      <c r="H9" s="1">
        <v>2</v>
      </c>
      <c r="I9" s="1">
        <v>52</v>
      </c>
      <c r="J9" s="1"/>
      <c r="K9" s="1"/>
    </row>
    <row r="10" spans="1:16" s="5" customFormat="1" ht="15.75" x14ac:dyDescent="0.25">
      <c r="A10" s="9">
        <v>5</v>
      </c>
      <c r="B10" s="4" t="s">
        <v>8</v>
      </c>
      <c r="C10" s="13">
        <v>9</v>
      </c>
      <c r="D10" s="3">
        <v>1</v>
      </c>
      <c r="E10" s="3">
        <v>25</v>
      </c>
      <c r="F10" s="3"/>
      <c r="G10" s="3"/>
      <c r="H10" s="3"/>
      <c r="I10" s="3"/>
      <c r="J10" s="3"/>
      <c r="K10" s="3"/>
    </row>
    <row r="11" spans="1:16" ht="15.75" x14ac:dyDescent="0.25">
      <c r="A11" s="10">
        <v>5</v>
      </c>
      <c r="B11" s="2" t="s">
        <v>9</v>
      </c>
      <c r="C11" s="11">
        <v>10</v>
      </c>
      <c r="D11" s="1">
        <v>1</v>
      </c>
      <c r="E11" s="1">
        <f>25+19</f>
        <v>44</v>
      </c>
      <c r="F11" s="1"/>
      <c r="G11" s="1"/>
      <c r="H11" s="1"/>
      <c r="I11" s="1"/>
      <c r="J11" s="1"/>
      <c r="K11" s="1"/>
      <c r="P11">
        <v>5.6</v>
      </c>
    </row>
    <row r="15" spans="1:16" s="6" customFormat="1" x14ac:dyDescent="0.25">
      <c r="A15" s="8" t="s">
        <v>10</v>
      </c>
      <c r="B15" s="6" t="s">
        <v>35</v>
      </c>
      <c r="C15" s="8" t="s">
        <v>12</v>
      </c>
      <c r="D15" s="7" t="s">
        <v>14</v>
      </c>
      <c r="E15" s="7" t="s">
        <v>13</v>
      </c>
      <c r="F15" s="7" t="s">
        <v>36</v>
      </c>
      <c r="G15" s="7" t="s">
        <v>37</v>
      </c>
      <c r="H15" s="6" t="s">
        <v>15</v>
      </c>
      <c r="I15" s="6" t="s">
        <v>16</v>
      </c>
      <c r="J15" s="7" t="s">
        <v>17</v>
      </c>
      <c r="K15" s="7" t="s">
        <v>18</v>
      </c>
      <c r="L15" s="6" t="s">
        <v>18</v>
      </c>
      <c r="M15" s="6" t="s">
        <v>38</v>
      </c>
      <c r="N15" s="6" t="s">
        <v>108</v>
      </c>
      <c r="O15" s="7" t="s">
        <v>115</v>
      </c>
    </row>
    <row r="16" spans="1:16" s="5" customFormat="1" ht="15.75" x14ac:dyDescent="0.25">
      <c r="A16" s="9">
        <v>1</v>
      </c>
      <c r="B16" s="4" t="s">
        <v>112</v>
      </c>
      <c r="C16" s="9">
        <v>11</v>
      </c>
      <c r="D16" s="3">
        <v>2</v>
      </c>
      <c r="E16" s="3">
        <v>1</v>
      </c>
      <c r="F16" s="3">
        <v>9</v>
      </c>
      <c r="G16" s="16">
        <v>6</v>
      </c>
      <c r="H16" s="3">
        <f>INT(M16/60)</f>
        <v>3</v>
      </c>
      <c r="I16" s="3">
        <f>M16-H16*60</f>
        <v>1</v>
      </c>
      <c r="J16" s="3">
        <v>14</v>
      </c>
      <c r="K16" s="3">
        <v>8</v>
      </c>
      <c r="L16" s="3">
        <f>J16*60+K16</f>
        <v>848</v>
      </c>
      <c r="M16" s="3">
        <f>L16-(D16*60+E16+F16*60+G16)</f>
        <v>181</v>
      </c>
      <c r="N16" s="5">
        <v>5</v>
      </c>
      <c r="O16" s="5">
        <v>36.9</v>
      </c>
      <c r="P16" s="5">
        <f>5.6*60/O16</f>
        <v>9.1056910569105689</v>
      </c>
    </row>
    <row r="17" spans="1:16" s="5" customFormat="1" ht="15.75" x14ac:dyDescent="0.25">
      <c r="A17" s="9">
        <v>1</v>
      </c>
      <c r="B17" s="4" t="s">
        <v>20</v>
      </c>
      <c r="C17" s="9"/>
      <c r="D17" s="3"/>
      <c r="E17" s="3"/>
      <c r="F17" s="3"/>
      <c r="G17" s="16"/>
      <c r="H17" s="3"/>
      <c r="I17" s="3"/>
      <c r="J17" s="3"/>
      <c r="K17" s="3"/>
      <c r="L17" s="3"/>
      <c r="M17" s="3">
        <f t="shared" ref="M17:M55" si="0">L17-(D17*60+E17+F17*60+G17)</f>
        <v>0</v>
      </c>
    </row>
    <row r="18" spans="1:16" s="19" customFormat="1" ht="15.75" x14ac:dyDescent="0.25">
      <c r="A18" s="20">
        <v>1</v>
      </c>
      <c r="B18" s="21" t="s">
        <v>113</v>
      </c>
      <c r="C18" s="20">
        <v>12</v>
      </c>
      <c r="D18" s="18">
        <v>1</v>
      </c>
      <c r="E18" s="18">
        <v>36</v>
      </c>
      <c r="F18" s="18">
        <v>12</v>
      </c>
      <c r="G18" s="17">
        <v>58</v>
      </c>
      <c r="H18" s="18">
        <f>INT(M18/60)</f>
        <v>4</v>
      </c>
      <c r="I18" s="18">
        <f>M18-H18*60</f>
        <v>27</v>
      </c>
      <c r="J18" s="18">
        <v>19</v>
      </c>
      <c r="K18" s="18">
        <v>1</v>
      </c>
      <c r="L18" s="18">
        <f t="shared" ref="L17:L54" si="1">J18*60+K18</f>
        <v>1141</v>
      </c>
      <c r="M18" s="18">
        <f t="shared" si="0"/>
        <v>267</v>
      </c>
      <c r="N18" s="19">
        <v>18</v>
      </c>
      <c r="O18" s="19">
        <v>25.9</v>
      </c>
      <c r="P18" s="19">
        <f t="shared" ref="P17:P80" si="2">5.6*60/O18</f>
        <v>12.972972972972974</v>
      </c>
    </row>
    <row r="19" spans="1:16" s="19" customFormat="1" ht="15.75" x14ac:dyDescent="0.25">
      <c r="A19" s="20">
        <v>1</v>
      </c>
      <c r="B19" s="21" t="s">
        <v>21</v>
      </c>
      <c r="C19" s="20"/>
      <c r="D19" s="18"/>
      <c r="E19" s="18"/>
      <c r="F19" s="18"/>
      <c r="G19" s="17"/>
      <c r="H19" s="18"/>
      <c r="I19" s="18"/>
      <c r="J19" s="18"/>
      <c r="K19" s="18"/>
      <c r="L19" s="18"/>
      <c r="M19" s="18"/>
    </row>
    <row r="20" spans="1:16" s="5" customFormat="1" ht="15.75" x14ac:dyDescent="0.25">
      <c r="A20" s="9">
        <v>2</v>
      </c>
      <c r="B20" s="4" t="s">
        <v>22</v>
      </c>
      <c r="C20" s="9">
        <v>13</v>
      </c>
      <c r="D20" s="3">
        <v>2</v>
      </c>
      <c r="E20" s="3">
        <v>55</v>
      </c>
      <c r="F20" s="3">
        <v>10</v>
      </c>
      <c r="G20" s="16">
        <v>59</v>
      </c>
      <c r="H20" s="3">
        <f t="shared" ref="H19:H55" si="3">INT(M20/60)</f>
        <v>5</v>
      </c>
      <c r="I20" s="3">
        <f t="shared" ref="I19:I55" si="4">M20-H20*60</f>
        <v>34</v>
      </c>
      <c r="J20" s="3">
        <v>19</v>
      </c>
      <c r="K20" s="3">
        <v>28</v>
      </c>
      <c r="L20" s="3">
        <f t="shared" si="1"/>
        <v>1168</v>
      </c>
      <c r="M20" s="3">
        <f t="shared" si="0"/>
        <v>334</v>
      </c>
      <c r="N20" s="5">
        <v>19</v>
      </c>
      <c r="O20" s="5">
        <v>30.6</v>
      </c>
      <c r="P20" s="5">
        <f t="shared" si="2"/>
        <v>10.980392156862745</v>
      </c>
    </row>
    <row r="21" spans="1:16" s="5" customFormat="1" ht="15.75" x14ac:dyDescent="0.25">
      <c r="A21" s="9">
        <v>2</v>
      </c>
      <c r="B21" s="4" t="s">
        <v>23</v>
      </c>
      <c r="C21" s="9"/>
      <c r="F21" s="3"/>
      <c r="G21" s="16"/>
      <c r="H21" s="3"/>
      <c r="I21" s="3"/>
      <c r="J21" s="3"/>
      <c r="K21" s="3"/>
      <c r="L21" s="3"/>
      <c r="M21" s="3"/>
    </row>
    <row r="22" spans="1:16" s="19" customFormat="1" ht="15.75" x14ac:dyDescent="0.25">
      <c r="A22" s="20">
        <v>2</v>
      </c>
      <c r="B22" s="21" t="s">
        <v>24</v>
      </c>
      <c r="C22" s="20">
        <v>14</v>
      </c>
      <c r="D22" s="18">
        <v>1</v>
      </c>
      <c r="E22" s="18">
        <v>29</v>
      </c>
      <c r="F22" s="18">
        <v>10</v>
      </c>
      <c r="G22" s="17">
        <v>52</v>
      </c>
      <c r="H22" s="18">
        <f t="shared" si="3"/>
        <v>3</v>
      </c>
      <c r="I22" s="18">
        <f t="shared" si="4"/>
        <v>58</v>
      </c>
      <c r="J22" s="18">
        <v>16</v>
      </c>
      <c r="K22" s="18">
        <v>19</v>
      </c>
      <c r="L22" s="18">
        <f t="shared" si="1"/>
        <v>979</v>
      </c>
      <c r="M22" s="18">
        <f t="shared" si="0"/>
        <v>238</v>
      </c>
      <c r="N22" s="19">
        <v>15</v>
      </c>
      <c r="O22" s="19">
        <v>30.9</v>
      </c>
      <c r="P22" s="19">
        <f t="shared" si="2"/>
        <v>10.873786407766991</v>
      </c>
    </row>
    <row r="23" spans="1:16" s="19" customFormat="1" ht="15.75" x14ac:dyDescent="0.25">
      <c r="A23" s="20">
        <v>2</v>
      </c>
      <c r="B23" s="21" t="s">
        <v>25</v>
      </c>
      <c r="C23" s="20"/>
      <c r="F23" s="18"/>
      <c r="G23" s="17"/>
      <c r="H23" s="18"/>
      <c r="I23" s="18"/>
      <c r="J23" s="18"/>
      <c r="K23" s="18"/>
      <c r="L23" s="18"/>
      <c r="M23" s="18"/>
    </row>
    <row r="24" spans="1:16" s="5" customFormat="1" ht="15.75" x14ac:dyDescent="0.25">
      <c r="A24" s="9">
        <v>3</v>
      </c>
      <c r="B24" s="4" t="s">
        <v>26</v>
      </c>
      <c r="C24" s="9">
        <v>15</v>
      </c>
      <c r="D24" s="3">
        <v>0</v>
      </c>
      <c r="E24" s="3">
        <v>53</v>
      </c>
      <c r="F24" s="3">
        <v>9</v>
      </c>
      <c r="G24" s="16">
        <v>9</v>
      </c>
      <c r="H24" s="3">
        <f t="shared" si="3"/>
        <v>3</v>
      </c>
      <c r="I24" s="3">
        <f t="shared" si="4"/>
        <v>21</v>
      </c>
      <c r="J24" s="3">
        <v>13</v>
      </c>
      <c r="K24" s="3">
        <v>23</v>
      </c>
      <c r="L24" s="3">
        <f t="shared" si="1"/>
        <v>803</v>
      </c>
      <c r="M24" s="3">
        <f t="shared" si="0"/>
        <v>201</v>
      </c>
      <c r="N24" s="5">
        <v>2</v>
      </c>
      <c r="O24" s="5">
        <v>36.700000000000003</v>
      </c>
      <c r="P24" s="5">
        <f t="shared" si="2"/>
        <v>9.155313351498636</v>
      </c>
    </row>
    <row r="25" spans="1:16" s="5" customFormat="1" ht="15.75" x14ac:dyDescent="0.25">
      <c r="A25" s="9">
        <v>3</v>
      </c>
      <c r="B25" s="4" t="s">
        <v>27</v>
      </c>
      <c r="C25" s="9"/>
      <c r="D25" s="3"/>
      <c r="E25" s="3"/>
      <c r="F25" s="3"/>
      <c r="G25" s="16"/>
      <c r="H25" s="3"/>
      <c r="I25" s="3"/>
      <c r="J25" s="3"/>
      <c r="K25" s="3"/>
      <c r="L25" s="3"/>
      <c r="M25" s="3"/>
    </row>
    <row r="26" spans="1:16" s="19" customFormat="1" ht="15.75" x14ac:dyDescent="0.25">
      <c r="A26" s="20">
        <v>3</v>
      </c>
      <c r="B26" s="21" t="s">
        <v>114</v>
      </c>
      <c r="C26" s="20">
        <v>16</v>
      </c>
      <c r="D26" s="18">
        <v>2</v>
      </c>
      <c r="E26" s="18">
        <v>11</v>
      </c>
      <c r="F26" s="18">
        <v>8</v>
      </c>
      <c r="G26" s="17">
        <v>7</v>
      </c>
      <c r="H26" s="18">
        <f t="shared" si="3"/>
        <v>3</v>
      </c>
      <c r="I26" s="18">
        <f t="shared" si="4"/>
        <v>52</v>
      </c>
      <c r="J26" s="18">
        <v>14</v>
      </c>
      <c r="K26" s="18">
        <v>10</v>
      </c>
      <c r="L26" s="18">
        <f t="shared" si="1"/>
        <v>850</v>
      </c>
      <c r="M26" s="18">
        <f t="shared" si="0"/>
        <v>232</v>
      </c>
      <c r="N26" s="19">
        <v>5</v>
      </c>
      <c r="O26" s="19">
        <v>41.4</v>
      </c>
      <c r="P26" s="19">
        <f t="shared" si="2"/>
        <v>8.1159420289855078</v>
      </c>
    </row>
    <row r="27" spans="1:16" s="19" customFormat="1" ht="15.75" x14ac:dyDescent="0.25">
      <c r="A27" s="20">
        <v>3</v>
      </c>
      <c r="B27" s="21" t="s">
        <v>28</v>
      </c>
      <c r="C27" s="20"/>
      <c r="D27" s="18"/>
      <c r="E27" s="18"/>
      <c r="F27" s="18"/>
      <c r="G27" s="17"/>
      <c r="H27" s="18"/>
      <c r="I27" s="18"/>
      <c r="J27" s="18"/>
      <c r="K27" s="18"/>
      <c r="L27" s="18"/>
      <c r="M27" s="18"/>
    </row>
    <row r="28" spans="1:16" s="5" customFormat="1" ht="15.75" x14ac:dyDescent="0.25">
      <c r="A28" s="9">
        <v>4</v>
      </c>
      <c r="B28" s="4" t="s">
        <v>29</v>
      </c>
      <c r="C28" s="9">
        <v>17</v>
      </c>
      <c r="D28" s="3">
        <v>1</v>
      </c>
      <c r="E28" s="3">
        <v>16</v>
      </c>
      <c r="F28" s="3">
        <v>8</v>
      </c>
      <c r="G28" s="16">
        <v>56</v>
      </c>
      <c r="H28" s="3">
        <f t="shared" si="3"/>
        <v>4</v>
      </c>
      <c r="I28" s="3">
        <f t="shared" si="4"/>
        <v>28</v>
      </c>
      <c r="J28" s="3">
        <v>14</v>
      </c>
      <c r="K28" s="3">
        <v>40</v>
      </c>
      <c r="L28" s="3">
        <f t="shared" si="1"/>
        <v>880</v>
      </c>
      <c r="M28" s="3">
        <f t="shared" si="0"/>
        <v>268</v>
      </c>
      <c r="N28" s="5">
        <v>8</v>
      </c>
      <c r="O28" s="5">
        <v>37.6</v>
      </c>
      <c r="P28" s="5">
        <f t="shared" si="2"/>
        <v>8.9361702127659566</v>
      </c>
    </row>
    <row r="29" spans="1:16" s="5" customFormat="1" ht="15.75" x14ac:dyDescent="0.25">
      <c r="A29" s="9">
        <v>4</v>
      </c>
      <c r="B29" s="4" t="s">
        <v>30</v>
      </c>
      <c r="C29" s="9"/>
      <c r="F29" s="3"/>
      <c r="G29" s="16"/>
      <c r="H29" s="3"/>
      <c r="I29" s="3"/>
      <c r="J29" s="3"/>
      <c r="K29" s="3"/>
      <c r="L29" s="3"/>
      <c r="M29" s="3"/>
    </row>
    <row r="30" spans="1:16" s="19" customFormat="1" ht="15.75" x14ac:dyDescent="0.25">
      <c r="A30" s="20">
        <v>4</v>
      </c>
      <c r="B30" s="21" t="s">
        <v>31</v>
      </c>
      <c r="C30" s="20">
        <v>18</v>
      </c>
      <c r="D30" s="18">
        <v>1</v>
      </c>
      <c r="E30" s="18">
        <v>10</v>
      </c>
      <c r="F30" s="18">
        <v>11</v>
      </c>
      <c r="G30" s="17">
        <v>5</v>
      </c>
      <c r="H30" s="18">
        <f t="shared" si="3"/>
        <v>3</v>
      </c>
      <c r="I30" s="18">
        <f t="shared" si="4"/>
        <v>52</v>
      </c>
      <c r="J30" s="18">
        <v>16</v>
      </c>
      <c r="K30" s="18">
        <v>7</v>
      </c>
      <c r="L30" s="18">
        <f t="shared" si="1"/>
        <v>967</v>
      </c>
      <c r="M30" s="18">
        <f t="shared" si="0"/>
        <v>232</v>
      </c>
      <c r="N30" s="19">
        <v>15</v>
      </c>
      <c r="O30" s="19">
        <v>30.3</v>
      </c>
      <c r="P30" s="19">
        <f t="shared" si="2"/>
        <v>11.089108910891088</v>
      </c>
    </row>
    <row r="31" spans="1:16" s="19" customFormat="1" ht="15.75" x14ac:dyDescent="0.25">
      <c r="A31" s="20">
        <v>4</v>
      </c>
      <c r="B31" s="21" t="s">
        <v>32</v>
      </c>
      <c r="C31" s="20"/>
      <c r="F31" s="18"/>
      <c r="G31" s="17"/>
      <c r="H31" s="18"/>
      <c r="I31" s="18"/>
      <c r="J31" s="18"/>
      <c r="K31" s="18"/>
      <c r="L31" s="18"/>
      <c r="M31" s="18"/>
    </row>
    <row r="32" spans="1:16" s="5" customFormat="1" ht="15.75" x14ac:dyDescent="0.25">
      <c r="A32" s="9">
        <v>5</v>
      </c>
      <c r="B32" s="4" t="s">
        <v>33</v>
      </c>
      <c r="C32" s="9">
        <v>19</v>
      </c>
      <c r="D32" s="3">
        <v>1</v>
      </c>
      <c r="E32" s="3">
        <v>6</v>
      </c>
      <c r="F32" s="3">
        <v>10</v>
      </c>
      <c r="G32" s="16">
        <v>30</v>
      </c>
      <c r="H32" s="3">
        <f t="shared" si="3"/>
        <v>4</v>
      </c>
      <c r="I32" s="3">
        <f t="shared" si="4"/>
        <v>0</v>
      </c>
      <c r="J32" s="3">
        <v>15</v>
      </c>
      <c r="K32" s="3">
        <v>36</v>
      </c>
      <c r="L32" s="3">
        <f t="shared" si="1"/>
        <v>936</v>
      </c>
      <c r="M32" s="3">
        <f t="shared" si="0"/>
        <v>240</v>
      </c>
      <c r="N32" s="5">
        <v>12</v>
      </c>
      <c r="O32" s="5">
        <v>32</v>
      </c>
      <c r="P32" s="5">
        <f t="shared" si="2"/>
        <v>10.5</v>
      </c>
    </row>
    <row r="33" spans="1:16" s="5" customFormat="1" ht="15.75" x14ac:dyDescent="0.25">
      <c r="A33" s="9">
        <v>5</v>
      </c>
      <c r="B33" s="4" t="s">
        <v>6</v>
      </c>
      <c r="C33" s="9"/>
      <c r="F33" s="3"/>
      <c r="G33" s="16"/>
      <c r="H33" s="3"/>
      <c r="I33" s="3"/>
      <c r="J33" s="3"/>
      <c r="K33" s="3"/>
      <c r="L33" s="3"/>
      <c r="M33" s="3"/>
    </row>
    <row r="34" spans="1:16" s="19" customFormat="1" ht="15.75" x14ac:dyDescent="0.25">
      <c r="A34" s="20">
        <v>5</v>
      </c>
      <c r="B34" s="21" t="s">
        <v>34</v>
      </c>
      <c r="C34" s="20">
        <v>20</v>
      </c>
      <c r="D34" s="18">
        <v>0</v>
      </c>
      <c r="E34" s="18">
        <v>46</v>
      </c>
      <c r="F34" s="18">
        <v>10</v>
      </c>
      <c r="G34" s="17">
        <v>13</v>
      </c>
      <c r="H34" s="18">
        <f t="shared" si="3"/>
        <v>3</v>
      </c>
      <c r="I34" s="18">
        <f t="shared" si="4"/>
        <v>39</v>
      </c>
      <c r="J34" s="18">
        <v>14</v>
      </c>
      <c r="K34" s="18">
        <v>38</v>
      </c>
      <c r="L34" s="18">
        <f t="shared" si="1"/>
        <v>878</v>
      </c>
      <c r="M34" s="18">
        <f t="shared" si="0"/>
        <v>219</v>
      </c>
      <c r="N34" s="19">
        <v>7</v>
      </c>
      <c r="O34" s="19">
        <v>32.9</v>
      </c>
      <c r="P34" s="19">
        <f t="shared" si="2"/>
        <v>10.212765957446809</v>
      </c>
    </row>
    <row r="35" spans="1:16" s="19" customFormat="1" ht="15.75" x14ac:dyDescent="0.25">
      <c r="A35" s="20">
        <v>5</v>
      </c>
      <c r="B35" s="21" t="s">
        <v>5</v>
      </c>
      <c r="C35" s="20"/>
      <c r="F35" s="18"/>
      <c r="G35" s="17"/>
      <c r="H35" s="18"/>
      <c r="I35" s="18"/>
      <c r="J35" s="18"/>
      <c r="K35" s="18"/>
      <c r="L35" s="18"/>
      <c r="M35" s="18"/>
    </row>
    <row r="36" spans="1:16" s="5" customFormat="1" ht="15.75" x14ac:dyDescent="0.25">
      <c r="A36" s="9">
        <v>1</v>
      </c>
      <c r="B36" s="4" t="s">
        <v>39</v>
      </c>
      <c r="C36" s="9">
        <v>21</v>
      </c>
      <c r="D36" s="3">
        <v>1</v>
      </c>
      <c r="E36" s="3">
        <v>0</v>
      </c>
      <c r="F36" s="3">
        <v>8</v>
      </c>
      <c r="G36" s="16">
        <v>53</v>
      </c>
      <c r="H36" s="3">
        <f t="shared" si="3"/>
        <v>3</v>
      </c>
      <c r="I36" s="3">
        <f t="shared" si="4"/>
        <v>51</v>
      </c>
      <c r="J36" s="3">
        <v>13</v>
      </c>
      <c r="K36" s="3">
        <v>44</v>
      </c>
      <c r="L36" s="3">
        <f t="shared" si="1"/>
        <v>824</v>
      </c>
      <c r="M36" s="3">
        <f t="shared" si="0"/>
        <v>231</v>
      </c>
      <c r="N36" s="5">
        <v>3</v>
      </c>
      <c r="O36" s="5">
        <v>37.799999999999997</v>
      </c>
      <c r="P36" s="5">
        <f t="shared" si="2"/>
        <v>8.8888888888888893</v>
      </c>
    </row>
    <row r="37" spans="1:16" s="5" customFormat="1" ht="15.75" x14ac:dyDescent="0.25">
      <c r="A37" s="9">
        <v>1</v>
      </c>
      <c r="B37" s="4" t="s">
        <v>40</v>
      </c>
      <c r="C37" s="9"/>
      <c r="D37" s="3"/>
      <c r="E37" s="3"/>
      <c r="F37" s="3"/>
      <c r="G37" s="16"/>
      <c r="H37" s="3"/>
      <c r="I37" s="3"/>
      <c r="J37" s="3"/>
      <c r="K37" s="3"/>
      <c r="L37" s="3"/>
      <c r="M37" s="3"/>
    </row>
    <row r="38" spans="1:16" s="19" customFormat="1" ht="15.75" x14ac:dyDescent="0.25">
      <c r="A38" s="20">
        <v>1</v>
      </c>
      <c r="B38" s="21" t="s">
        <v>41</v>
      </c>
      <c r="C38" s="20">
        <v>22</v>
      </c>
      <c r="D38" s="18">
        <v>1</v>
      </c>
      <c r="E38" s="18">
        <v>20</v>
      </c>
      <c r="F38" s="18">
        <v>8</v>
      </c>
      <c r="G38" s="17">
        <v>38</v>
      </c>
      <c r="H38" s="18">
        <f t="shared" si="3"/>
        <v>3</v>
      </c>
      <c r="I38" s="18">
        <f t="shared" si="4"/>
        <v>52</v>
      </c>
      <c r="J38" s="18">
        <v>13</v>
      </c>
      <c r="K38" s="18">
        <v>50</v>
      </c>
      <c r="L38" s="18">
        <f t="shared" si="1"/>
        <v>830</v>
      </c>
      <c r="M38" s="18">
        <f t="shared" si="0"/>
        <v>232</v>
      </c>
      <c r="N38" s="19">
        <v>4</v>
      </c>
      <c r="O38" s="19">
        <v>38.9</v>
      </c>
      <c r="P38" s="19">
        <f t="shared" si="2"/>
        <v>8.6375321336760926</v>
      </c>
    </row>
    <row r="39" spans="1:16" s="19" customFormat="1" ht="15.75" x14ac:dyDescent="0.25">
      <c r="A39" s="20">
        <v>1</v>
      </c>
      <c r="B39" s="21" t="s">
        <v>42</v>
      </c>
      <c r="C39" s="20"/>
      <c r="D39" s="18"/>
      <c r="E39" s="18"/>
      <c r="F39" s="18"/>
      <c r="G39" s="17"/>
      <c r="H39" s="18"/>
      <c r="I39" s="18"/>
      <c r="J39" s="18"/>
      <c r="K39" s="18"/>
      <c r="L39" s="18"/>
      <c r="M39" s="18"/>
    </row>
    <row r="40" spans="1:16" s="5" customFormat="1" ht="15.75" x14ac:dyDescent="0.25">
      <c r="A40" s="9">
        <v>2</v>
      </c>
      <c r="B40" s="4" t="s">
        <v>43</v>
      </c>
      <c r="C40" s="9">
        <v>23</v>
      </c>
      <c r="D40" s="3">
        <v>1</v>
      </c>
      <c r="E40" s="3">
        <v>40</v>
      </c>
      <c r="F40" s="3">
        <v>9</v>
      </c>
      <c r="G40" s="16">
        <v>25</v>
      </c>
      <c r="H40" s="3">
        <f t="shared" si="3"/>
        <v>4</v>
      </c>
      <c r="I40" s="3">
        <f t="shared" si="4"/>
        <v>30</v>
      </c>
      <c r="J40" s="3">
        <v>15</v>
      </c>
      <c r="K40" s="3">
        <v>35</v>
      </c>
      <c r="L40" s="3">
        <f t="shared" si="1"/>
        <v>935</v>
      </c>
      <c r="M40" s="3">
        <f t="shared" si="0"/>
        <v>270</v>
      </c>
      <c r="N40" s="5">
        <v>12</v>
      </c>
      <c r="O40" s="5">
        <v>35.700000000000003</v>
      </c>
      <c r="P40" s="5">
        <f t="shared" si="2"/>
        <v>9.4117647058823515</v>
      </c>
    </row>
    <row r="41" spans="1:16" s="5" customFormat="1" ht="15.75" x14ac:dyDescent="0.25">
      <c r="A41" s="9">
        <v>2</v>
      </c>
      <c r="B41" s="4" t="s">
        <v>44</v>
      </c>
      <c r="C41" s="9"/>
      <c r="D41" s="3"/>
      <c r="E41" s="3"/>
      <c r="F41" s="3"/>
      <c r="G41" s="16"/>
      <c r="H41" s="3"/>
      <c r="I41" s="3"/>
      <c r="J41" s="3"/>
      <c r="K41" s="3"/>
      <c r="L41" s="3"/>
      <c r="M41" s="3"/>
    </row>
    <row r="42" spans="1:16" s="19" customFormat="1" ht="15.75" x14ac:dyDescent="0.25">
      <c r="A42" s="20">
        <v>2</v>
      </c>
      <c r="B42" s="21" t="s">
        <v>45</v>
      </c>
      <c r="C42" s="20">
        <v>24</v>
      </c>
      <c r="D42" s="18">
        <v>1</v>
      </c>
      <c r="E42" s="18">
        <v>35</v>
      </c>
      <c r="F42" s="18">
        <v>9</v>
      </c>
      <c r="G42" s="17">
        <v>33</v>
      </c>
      <c r="H42" s="18">
        <f t="shared" si="3"/>
        <v>4</v>
      </c>
      <c r="I42" s="18">
        <f t="shared" si="4"/>
        <v>22</v>
      </c>
      <c r="J42" s="18">
        <v>15</v>
      </c>
      <c r="K42" s="18">
        <v>30</v>
      </c>
      <c r="L42" s="18">
        <f t="shared" si="1"/>
        <v>930</v>
      </c>
      <c r="M42" s="18">
        <f t="shared" si="0"/>
        <v>262</v>
      </c>
      <c r="N42" s="19">
        <v>11</v>
      </c>
      <c r="O42" s="19">
        <v>35.200000000000003</v>
      </c>
      <c r="P42" s="19">
        <f t="shared" si="2"/>
        <v>9.545454545454545</v>
      </c>
    </row>
    <row r="43" spans="1:16" s="19" customFormat="1" ht="15.75" x14ac:dyDescent="0.25">
      <c r="A43" s="20">
        <v>2</v>
      </c>
      <c r="B43" s="21" t="s">
        <v>8</v>
      </c>
      <c r="C43" s="20"/>
      <c r="D43" s="18"/>
      <c r="E43" s="18"/>
      <c r="F43" s="18"/>
      <c r="G43" s="17"/>
      <c r="H43" s="18"/>
      <c r="I43" s="18"/>
      <c r="J43" s="18"/>
      <c r="K43" s="18"/>
      <c r="L43" s="18"/>
      <c r="M43" s="18"/>
    </row>
    <row r="44" spans="1:16" s="5" customFormat="1" ht="15.75" x14ac:dyDescent="0.25">
      <c r="A44" s="9">
        <v>3</v>
      </c>
      <c r="B44" s="4" t="s">
        <v>46</v>
      </c>
      <c r="C44" s="9">
        <v>25</v>
      </c>
      <c r="D44" s="3">
        <v>1</v>
      </c>
      <c r="E44" s="3">
        <v>4</v>
      </c>
      <c r="F44" s="3">
        <v>11</v>
      </c>
      <c r="G44" s="16">
        <v>17</v>
      </c>
      <c r="H44" s="3">
        <f t="shared" si="3"/>
        <v>4</v>
      </c>
      <c r="I44" s="3">
        <f t="shared" si="4"/>
        <v>40</v>
      </c>
      <c r="J44" s="3">
        <v>17</v>
      </c>
      <c r="K44" s="3">
        <v>1</v>
      </c>
      <c r="L44" s="3">
        <f t="shared" si="1"/>
        <v>1021</v>
      </c>
      <c r="M44" s="3">
        <f t="shared" si="0"/>
        <v>280</v>
      </c>
      <c r="N44" s="5">
        <v>17</v>
      </c>
      <c r="O44" s="5">
        <v>29.8</v>
      </c>
      <c r="P44" s="5">
        <f t="shared" si="2"/>
        <v>11.275167785234899</v>
      </c>
    </row>
    <row r="45" spans="1:16" s="5" customFormat="1" ht="15.75" x14ac:dyDescent="0.25">
      <c r="A45" s="9">
        <v>3</v>
      </c>
      <c r="B45" s="4" t="s">
        <v>47</v>
      </c>
      <c r="C45" s="9"/>
      <c r="D45" s="3"/>
      <c r="E45" s="3"/>
      <c r="F45" s="3"/>
      <c r="G45" s="16"/>
      <c r="H45" s="3"/>
      <c r="I45" s="3"/>
      <c r="J45" s="3"/>
      <c r="K45" s="3"/>
      <c r="L45" s="3"/>
      <c r="M45" s="3"/>
    </row>
    <row r="46" spans="1:16" s="19" customFormat="1" ht="15.75" x14ac:dyDescent="0.25">
      <c r="A46" s="20">
        <v>3</v>
      </c>
      <c r="B46" s="21" t="s">
        <v>48</v>
      </c>
      <c r="C46" s="20">
        <v>26</v>
      </c>
      <c r="D46" s="18">
        <v>1</v>
      </c>
      <c r="E46" s="18">
        <v>8</v>
      </c>
      <c r="F46" s="18">
        <v>9</v>
      </c>
      <c r="G46" s="17">
        <v>41</v>
      </c>
      <c r="H46" s="18">
        <f t="shared" si="3"/>
        <v>4</v>
      </c>
      <c r="I46" s="18">
        <f t="shared" si="4"/>
        <v>19</v>
      </c>
      <c r="J46" s="18">
        <v>15</v>
      </c>
      <c r="K46" s="18">
        <v>8</v>
      </c>
      <c r="L46" s="18">
        <f t="shared" si="1"/>
        <v>908</v>
      </c>
      <c r="M46" s="18">
        <f t="shared" si="0"/>
        <v>259</v>
      </c>
      <c r="N46" s="19">
        <v>10</v>
      </c>
      <c r="O46" s="19">
        <v>34.700000000000003</v>
      </c>
      <c r="P46" s="19">
        <f t="shared" si="2"/>
        <v>9.6829971181556189</v>
      </c>
    </row>
    <row r="47" spans="1:16" s="19" customFormat="1" ht="15.75" x14ac:dyDescent="0.25">
      <c r="A47" s="20">
        <v>3</v>
      </c>
      <c r="B47" s="21" t="s">
        <v>49</v>
      </c>
      <c r="C47" s="20"/>
      <c r="D47" s="18"/>
      <c r="E47" s="18"/>
      <c r="F47" s="18"/>
      <c r="G47" s="17"/>
      <c r="H47" s="18"/>
      <c r="I47" s="18"/>
      <c r="J47" s="18"/>
      <c r="K47" s="18"/>
      <c r="L47" s="18"/>
      <c r="M47" s="18"/>
    </row>
    <row r="48" spans="1:16" s="5" customFormat="1" ht="15.75" x14ac:dyDescent="0.25">
      <c r="A48" s="9">
        <v>4</v>
      </c>
      <c r="B48" s="4" t="s">
        <v>50</v>
      </c>
      <c r="C48" s="9">
        <v>27</v>
      </c>
      <c r="D48" s="3" t="s">
        <v>117</v>
      </c>
      <c r="E48" s="3" t="s">
        <v>117</v>
      </c>
      <c r="F48" s="3" t="s">
        <v>117</v>
      </c>
      <c r="G48" s="3" t="s">
        <v>117</v>
      </c>
      <c r="H48" s="3" t="s">
        <v>117</v>
      </c>
      <c r="I48" s="3" t="s">
        <v>117</v>
      </c>
      <c r="J48" s="3" t="s">
        <v>117</v>
      </c>
      <c r="K48" s="3" t="s">
        <v>117</v>
      </c>
      <c r="L48" s="3" t="s">
        <v>117</v>
      </c>
      <c r="M48" s="3" t="s">
        <v>117</v>
      </c>
      <c r="N48" s="3" t="s">
        <v>117</v>
      </c>
      <c r="O48" s="3" t="s">
        <v>117</v>
      </c>
      <c r="P48" s="3" t="s">
        <v>117</v>
      </c>
    </row>
    <row r="49" spans="1:17" s="5" customFormat="1" ht="15.75" x14ac:dyDescent="0.25">
      <c r="A49" s="9">
        <v>4</v>
      </c>
      <c r="B49" s="4" t="s">
        <v>51</v>
      </c>
      <c r="C49" s="9"/>
      <c r="D49" s="3"/>
      <c r="E49" s="3"/>
      <c r="F49" s="3"/>
      <c r="G49" s="16"/>
      <c r="H49" s="3"/>
      <c r="I49" s="3"/>
      <c r="J49" s="3"/>
      <c r="K49" s="3"/>
      <c r="L49" s="3"/>
      <c r="M49" s="3"/>
    </row>
    <row r="50" spans="1:17" s="19" customFormat="1" ht="15.75" x14ac:dyDescent="0.25">
      <c r="A50" s="20">
        <v>4</v>
      </c>
      <c r="B50" s="21" t="s">
        <v>52</v>
      </c>
      <c r="C50" s="20">
        <v>28</v>
      </c>
      <c r="D50" s="18">
        <v>1</v>
      </c>
      <c r="E50" s="18">
        <v>10</v>
      </c>
      <c r="F50" s="18">
        <v>10</v>
      </c>
      <c r="G50" s="17">
        <v>2</v>
      </c>
      <c r="H50" s="18">
        <f t="shared" si="3"/>
        <v>3</v>
      </c>
      <c r="I50" s="18">
        <f t="shared" si="4"/>
        <v>35</v>
      </c>
      <c r="J50" s="18">
        <v>14</v>
      </c>
      <c r="K50" s="18">
        <v>47</v>
      </c>
      <c r="L50" s="18">
        <f t="shared" si="1"/>
        <v>887</v>
      </c>
      <c r="M50" s="18">
        <f t="shared" si="0"/>
        <v>215</v>
      </c>
      <c r="N50" s="19">
        <v>9</v>
      </c>
      <c r="O50" s="19">
        <v>33.5</v>
      </c>
      <c r="P50" s="19">
        <f t="shared" si="2"/>
        <v>10.029850746268657</v>
      </c>
    </row>
    <row r="51" spans="1:17" s="19" customFormat="1" ht="15.75" x14ac:dyDescent="0.25">
      <c r="A51" s="20">
        <v>4</v>
      </c>
      <c r="B51" s="21" t="s">
        <v>53</v>
      </c>
      <c r="C51" s="20"/>
      <c r="F51" s="18"/>
      <c r="G51" s="17"/>
      <c r="H51" s="18"/>
      <c r="I51" s="18"/>
      <c r="J51" s="18"/>
      <c r="K51" s="18"/>
      <c r="L51" s="18"/>
      <c r="M51" s="18"/>
    </row>
    <row r="52" spans="1:17" s="5" customFormat="1" ht="15.75" x14ac:dyDescent="0.25">
      <c r="A52" s="9">
        <v>5</v>
      </c>
      <c r="B52" s="4" t="s">
        <v>54</v>
      </c>
      <c r="C52" s="9">
        <v>29</v>
      </c>
      <c r="D52" s="3">
        <v>1</v>
      </c>
      <c r="E52" s="3">
        <v>14</v>
      </c>
      <c r="F52" s="3">
        <v>10</v>
      </c>
      <c r="G52" s="16">
        <v>59</v>
      </c>
      <c r="H52" s="3">
        <f t="shared" si="3"/>
        <v>3</v>
      </c>
      <c r="I52" s="3">
        <f t="shared" si="4"/>
        <v>53</v>
      </c>
      <c r="J52" s="3">
        <v>16</v>
      </c>
      <c r="K52" s="3">
        <v>6</v>
      </c>
      <c r="L52" s="3">
        <f t="shared" si="1"/>
        <v>966</v>
      </c>
      <c r="M52" s="3">
        <f t="shared" si="0"/>
        <v>233</v>
      </c>
      <c r="N52" s="5">
        <v>13</v>
      </c>
      <c r="O52" s="5">
        <v>30.6</v>
      </c>
      <c r="P52" s="5">
        <f t="shared" si="2"/>
        <v>10.980392156862745</v>
      </c>
    </row>
    <row r="53" spans="1:17" s="5" customFormat="1" ht="15.75" x14ac:dyDescent="0.25">
      <c r="A53" s="9">
        <v>5</v>
      </c>
      <c r="B53" s="4" t="s">
        <v>55</v>
      </c>
      <c r="C53" s="9"/>
      <c r="D53" s="3"/>
      <c r="E53" s="3"/>
      <c r="F53" s="3"/>
      <c r="G53" s="16"/>
      <c r="H53" s="3"/>
      <c r="I53" s="3"/>
      <c r="J53" s="3"/>
      <c r="K53" s="3"/>
      <c r="L53" s="3"/>
      <c r="M53" s="3"/>
    </row>
    <row r="54" spans="1:17" s="19" customFormat="1" ht="15.75" x14ac:dyDescent="0.25">
      <c r="A54" s="20">
        <v>5</v>
      </c>
      <c r="B54" s="21" t="s">
        <v>56</v>
      </c>
      <c r="C54" s="20">
        <v>30</v>
      </c>
      <c r="D54" s="18">
        <v>0</v>
      </c>
      <c r="E54" s="18">
        <v>52</v>
      </c>
      <c r="F54" s="18">
        <v>8</v>
      </c>
      <c r="G54" s="17">
        <v>44</v>
      </c>
      <c r="H54" s="18">
        <f t="shared" si="3"/>
        <v>3</v>
      </c>
      <c r="I54" s="18">
        <f t="shared" si="4"/>
        <v>30</v>
      </c>
      <c r="J54" s="18">
        <v>13</v>
      </c>
      <c r="K54" s="18">
        <v>6</v>
      </c>
      <c r="L54" s="18">
        <f t="shared" si="1"/>
        <v>786</v>
      </c>
      <c r="M54" s="18">
        <f t="shared" si="0"/>
        <v>210</v>
      </c>
      <c r="N54" s="19">
        <v>1</v>
      </c>
      <c r="O54" s="19">
        <v>38.5</v>
      </c>
      <c r="P54" s="19">
        <f t="shared" si="2"/>
        <v>8.7272727272727266</v>
      </c>
      <c r="Q54" s="19">
        <v>1</v>
      </c>
    </row>
    <row r="55" spans="1:17" s="19" customFormat="1" ht="15.75" x14ac:dyDescent="0.25">
      <c r="A55" s="20">
        <v>5</v>
      </c>
      <c r="B55" s="21" t="s">
        <v>57</v>
      </c>
      <c r="C55" s="20"/>
      <c r="D55" s="18"/>
      <c r="E55" s="18"/>
      <c r="F55" s="18"/>
      <c r="G55" s="17"/>
      <c r="H55" s="18"/>
      <c r="I55" s="18"/>
      <c r="J55" s="18"/>
      <c r="K55" s="18"/>
      <c r="L55" s="18"/>
      <c r="M55" s="18"/>
      <c r="Q55" s="19">
        <v>1</v>
      </c>
    </row>
    <row r="56" spans="1:17" x14ac:dyDescent="0.25">
      <c r="P56" s="19"/>
    </row>
    <row r="57" spans="1:17" x14ac:dyDescent="0.25">
      <c r="P57" s="19"/>
    </row>
    <row r="58" spans="1:17" s="6" customFormat="1" x14ac:dyDescent="0.25">
      <c r="A58" s="8" t="s">
        <v>10</v>
      </c>
      <c r="B58" s="6" t="s">
        <v>72</v>
      </c>
      <c r="C58" s="8" t="s">
        <v>12</v>
      </c>
      <c r="D58" s="7" t="s">
        <v>14</v>
      </c>
      <c r="E58" s="7" t="s">
        <v>13</v>
      </c>
      <c r="F58" s="7" t="s">
        <v>36</v>
      </c>
      <c r="G58" s="7" t="s">
        <v>37</v>
      </c>
      <c r="H58" s="6" t="s">
        <v>15</v>
      </c>
      <c r="I58" s="6" t="s">
        <v>16</v>
      </c>
      <c r="J58" s="7" t="s">
        <v>17</v>
      </c>
      <c r="K58" s="7" t="s">
        <v>18</v>
      </c>
      <c r="L58" s="6" t="s">
        <v>18</v>
      </c>
      <c r="M58" s="6" t="s">
        <v>38</v>
      </c>
      <c r="N58" s="6" t="s">
        <v>108</v>
      </c>
      <c r="O58" s="7" t="s">
        <v>115</v>
      </c>
      <c r="P58" s="19"/>
    </row>
    <row r="59" spans="1:17" s="3" customFormat="1" ht="15.75" x14ac:dyDescent="0.25">
      <c r="A59" s="13">
        <v>1</v>
      </c>
      <c r="B59" s="4" t="s">
        <v>58</v>
      </c>
      <c r="C59" s="13">
        <v>31</v>
      </c>
      <c r="D59" s="3">
        <v>3</v>
      </c>
      <c r="E59" s="3">
        <v>47</v>
      </c>
      <c r="F59" s="3">
        <f>INT(P59)</f>
        <v>13</v>
      </c>
      <c r="G59" s="3">
        <v>26</v>
      </c>
      <c r="H59" s="3">
        <f>INT(M59/60)</f>
        <v>5</v>
      </c>
      <c r="I59" s="3">
        <f>M59-H59*60</f>
        <v>43</v>
      </c>
      <c r="J59" s="3">
        <v>22</v>
      </c>
      <c r="K59" s="3">
        <v>56</v>
      </c>
      <c r="L59" s="3">
        <f>J59*60+K59</f>
        <v>1376</v>
      </c>
      <c r="M59" s="3">
        <f>L59-(D59*60+E59+F59*60+G59)</f>
        <v>343</v>
      </c>
      <c r="N59" s="3">
        <v>4</v>
      </c>
      <c r="O59" s="3">
        <v>25</v>
      </c>
      <c r="P59" s="19">
        <f t="shared" si="2"/>
        <v>13.44</v>
      </c>
    </row>
    <row r="60" spans="1:17" s="18" customFormat="1" ht="15.75" x14ac:dyDescent="0.25">
      <c r="A60" s="22">
        <v>2</v>
      </c>
      <c r="B60" s="21" t="s">
        <v>59</v>
      </c>
      <c r="C60" s="22">
        <v>32</v>
      </c>
      <c r="D60" s="18" t="s">
        <v>117</v>
      </c>
      <c r="E60" s="18" t="s">
        <v>117</v>
      </c>
      <c r="F60" s="18" t="s">
        <v>117</v>
      </c>
      <c r="G60" s="18" t="s">
        <v>117</v>
      </c>
      <c r="H60" s="18" t="s">
        <v>117</v>
      </c>
      <c r="I60" s="18" t="s">
        <v>117</v>
      </c>
      <c r="J60" s="18" t="s">
        <v>117</v>
      </c>
      <c r="K60" s="18" t="s">
        <v>117</v>
      </c>
      <c r="L60" s="18" t="s">
        <v>117</v>
      </c>
      <c r="M60" s="18" t="s">
        <v>117</v>
      </c>
      <c r="N60" s="18" t="s">
        <v>117</v>
      </c>
      <c r="O60" s="18" t="s">
        <v>117</v>
      </c>
      <c r="P60" s="18" t="s">
        <v>117</v>
      </c>
    </row>
    <row r="61" spans="1:17" s="3" customFormat="1" ht="15.75" x14ac:dyDescent="0.25">
      <c r="A61" s="13">
        <v>3</v>
      </c>
      <c r="B61" s="4" t="s">
        <v>60</v>
      </c>
      <c r="C61" s="13">
        <v>33</v>
      </c>
      <c r="D61" s="3">
        <v>2</v>
      </c>
      <c r="E61" s="3">
        <v>42</v>
      </c>
      <c r="F61" s="3">
        <f t="shared" ref="F61:F63" si="5">INT(P61)</f>
        <v>9</v>
      </c>
      <c r="G61" s="3">
        <f t="shared" ref="G61:G63" si="6">(P61-F61)*60</f>
        <v>20.000000000000036</v>
      </c>
      <c r="H61" s="3">
        <f t="shared" ref="H61:H63" si="7">INT(M61/60)</f>
        <v>3</v>
      </c>
      <c r="I61" s="3">
        <f t="shared" ref="I61:I63" si="8">M61-H61*60</f>
        <v>59</v>
      </c>
      <c r="J61" s="3">
        <v>16</v>
      </c>
      <c r="K61" s="3">
        <v>1</v>
      </c>
      <c r="L61" s="3">
        <f t="shared" ref="L61:L63" si="9">J61*60+K61</f>
        <v>961</v>
      </c>
      <c r="M61" s="3">
        <f t="shared" ref="M61:M63" si="10">L61-(D61*60+E61+F61*60+G61)</f>
        <v>239</v>
      </c>
      <c r="N61" s="3">
        <v>1</v>
      </c>
      <c r="O61" s="3">
        <v>36</v>
      </c>
      <c r="P61" s="19">
        <f t="shared" si="2"/>
        <v>9.3333333333333339</v>
      </c>
    </row>
    <row r="62" spans="1:17" s="18" customFormat="1" ht="15.75" x14ac:dyDescent="0.25">
      <c r="A62" s="22">
        <v>4</v>
      </c>
      <c r="B62" s="21" t="s">
        <v>61</v>
      </c>
      <c r="C62" s="22">
        <v>34</v>
      </c>
      <c r="D62" s="18">
        <v>3</v>
      </c>
      <c r="E62" s="18">
        <v>15</v>
      </c>
      <c r="F62" s="18">
        <f t="shared" si="5"/>
        <v>9</v>
      </c>
      <c r="G62" s="18">
        <v>53</v>
      </c>
      <c r="H62" s="18">
        <f t="shared" si="7"/>
        <v>4</v>
      </c>
      <c r="I62" s="18">
        <f t="shared" si="8"/>
        <v>43</v>
      </c>
      <c r="J62" s="18">
        <v>17</v>
      </c>
      <c r="K62" s="18">
        <v>51</v>
      </c>
      <c r="L62" s="18">
        <f t="shared" si="9"/>
        <v>1071</v>
      </c>
      <c r="M62" s="18">
        <f t="shared" si="10"/>
        <v>283</v>
      </c>
      <c r="N62" s="18">
        <v>3</v>
      </c>
      <c r="O62" s="18">
        <v>34</v>
      </c>
      <c r="P62" s="19">
        <f t="shared" si="2"/>
        <v>9.882352941176471</v>
      </c>
    </row>
    <row r="63" spans="1:17" s="3" customFormat="1" ht="15.75" x14ac:dyDescent="0.25">
      <c r="A63" s="13">
        <v>5</v>
      </c>
      <c r="B63" s="4" t="s">
        <v>62</v>
      </c>
      <c r="C63" s="13">
        <v>35</v>
      </c>
      <c r="D63" s="3">
        <v>2</v>
      </c>
      <c r="E63" s="3">
        <v>57</v>
      </c>
      <c r="F63" s="3">
        <f t="shared" si="5"/>
        <v>10</v>
      </c>
      <c r="G63" s="3">
        <v>38</v>
      </c>
      <c r="H63" s="3">
        <f t="shared" si="7"/>
        <v>4</v>
      </c>
      <c r="I63" s="3">
        <f t="shared" si="8"/>
        <v>4</v>
      </c>
      <c r="J63" s="3">
        <v>17</v>
      </c>
      <c r="K63" s="3">
        <v>39</v>
      </c>
      <c r="L63" s="3">
        <f t="shared" si="9"/>
        <v>1059</v>
      </c>
      <c r="M63" s="3">
        <f t="shared" si="10"/>
        <v>244</v>
      </c>
      <c r="N63" s="3">
        <v>2</v>
      </c>
      <c r="O63" s="3">
        <v>31.6</v>
      </c>
      <c r="P63" s="19">
        <f t="shared" si="2"/>
        <v>10.632911392405063</v>
      </c>
    </row>
    <row r="64" spans="1:17" x14ac:dyDescent="0.25">
      <c r="P64" s="19"/>
    </row>
    <row r="65" spans="1:16" x14ac:dyDescent="0.25">
      <c r="P65" s="19"/>
    </row>
    <row r="66" spans="1:16" x14ac:dyDescent="0.25">
      <c r="P66" s="19"/>
    </row>
    <row r="67" spans="1:16" s="6" customFormat="1" x14ac:dyDescent="0.25">
      <c r="A67" s="8" t="s">
        <v>10</v>
      </c>
      <c r="B67" s="6" t="s">
        <v>72</v>
      </c>
      <c r="C67" s="8" t="s">
        <v>12</v>
      </c>
      <c r="D67" s="7" t="s">
        <v>14</v>
      </c>
      <c r="E67" s="7" t="s">
        <v>13</v>
      </c>
      <c r="F67" s="7" t="s">
        <v>36</v>
      </c>
      <c r="G67" s="7" t="s">
        <v>37</v>
      </c>
      <c r="H67" s="6" t="s">
        <v>15</v>
      </c>
      <c r="I67" s="6" t="s">
        <v>16</v>
      </c>
      <c r="J67" s="7" t="s">
        <v>17</v>
      </c>
      <c r="K67" s="7" t="s">
        <v>18</v>
      </c>
      <c r="L67" s="6" t="s">
        <v>18</v>
      </c>
      <c r="M67" s="6" t="s">
        <v>38</v>
      </c>
      <c r="N67" s="6" t="s">
        <v>108</v>
      </c>
      <c r="O67" s="7" t="s">
        <v>115</v>
      </c>
      <c r="P67" s="19"/>
    </row>
    <row r="68" spans="1:16" s="3" customFormat="1" ht="15.75" x14ac:dyDescent="0.25">
      <c r="A68" s="9">
        <v>1</v>
      </c>
      <c r="B68" s="4" t="s">
        <v>63</v>
      </c>
      <c r="C68" s="13">
        <v>36</v>
      </c>
      <c r="D68" s="3">
        <v>2</v>
      </c>
      <c r="E68" s="3">
        <v>16</v>
      </c>
      <c r="F68" s="3">
        <f>INT(P68)</f>
        <v>12</v>
      </c>
      <c r="G68" s="3">
        <v>2</v>
      </c>
      <c r="H68" s="3">
        <f>INT(M68/60)</f>
        <v>4</v>
      </c>
      <c r="I68" s="3">
        <f>M68-H68*60</f>
        <v>8</v>
      </c>
      <c r="J68" s="3">
        <v>18</v>
      </c>
      <c r="K68" s="3">
        <v>26</v>
      </c>
      <c r="L68" s="3">
        <f>J68*60+K68</f>
        <v>1106</v>
      </c>
      <c r="M68" s="3">
        <f>L68-(D68*60+E68+F68*60+G68)</f>
        <v>248</v>
      </c>
      <c r="N68" s="3" t="s">
        <v>126</v>
      </c>
      <c r="O68" s="3">
        <v>27.9</v>
      </c>
      <c r="P68" s="19">
        <f t="shared" si="2"/>
        <v>12.043010752688172</v>
      </c>
    </row>
    <row r="69" spans="1:16" s="18" customFormat="1" ht="15.75" x14ac:dyDescent="0.25">
      <c r="A69" s="20">
        <v>1</v>
      </c>
      <c r="B69" s="21" t="s">
        <v>64</v>
      </c>
      <c r="C69" s="22">
        <v>37</v>
      </c>
      <c r="D69" s="18">
        <v>2</v>
      </c>
      <c r="E69" s="18">
        <v>34</v>
      </c>
      <c r="F69" s="18">
        <f t="shared" ref="F69:F77" si="11">INT(P69)</f>
        <v>12</v>
      </c>
      <c r="G69" s="18">
        <v>21</v>
      </c>
      <c r="H69" s="18">
        <f t="shared" ref="H69:H77" si="12">INT(M69/60)</f>
        <v>3</v>
      </c>
      <c r="I69" s="18">
        <f t="shared" ref="I69:I78" si="13">M69-H69*60</f>
        <v>33</v>
      </c>
      <c r="J69" s="18">
        <v>18</v>
      </c>
      <c r="K69" s="18">
        <v>28</v>
      </c>
      <c r="L69" s="18">
        <f t="shared" ref="L69:L77" si="14">J69*60+K69</f>
        <v>1108</v>
      </c>
      <c r="M69" s="18">
        <f t="shared" ref="M69:M77" si="15">L69-(D69*60+E69+F69*60+G69)</f>
        <v>213</v>
      </c>
      <c r="N69" s="18" t="s">
        <v>127</v>
      </c>
      <c r="O69" s="18">
        <v>27.2</v>
      </c>
      <c r="P69" s="19">
        <f t="shared" si="2"/>
        <v>12.352941176470589</v>
      </c>
    </row>
    <row r="70" spans="1:16" s="3" customFormat="1" ht="15.75" x14ac:dyDescent="0.25">
      <c r="A70" s="9">
        <v>2</v>
      </c>
      <c r="B70" s="4" t="s">
        <v>65</v>
      </c>
      <c r="C70" s="13">
        <v>38</v>
      </c>
      <c r="D70" s="3">
        <v>2</v>
      </c>
      <c r="E70" s="3">
        <v>52</v>
      </c>
      <c r="F70" s="3">
        <f t="shared" si="11"/>
        <v>10</v>
      </c>
      <c r="G70" s="3">
        <v>46</v>
      </c>
      <c r="H70" s="3">
        <f t="shared" si="12"/>
        <v>4</v>
      </c>
      <c r="I70" s="3">
        <f t="shared" si="13"/>
        <v>37</v>
      </c>
      <c r="J70" s="3">
        <v>18</v>
      </c>
      <c r="K70" s="3">
        <v>15</v>
      </c>
      <c r="L70" s="3">
        <f t="shared" si="14"/>
        <v>1095</v>
      </c>
      <c r="M70" s="3">
        <f t="shared" si="15"/>
        <v>277</v>
      </c>
      <c r="N70" s="3" t="s">
        <v>125</v>
      </c>
      <c r="O70" s="3">
        <v>31.2</v>
      </c>
      <c r="P70" s="19">
        <f t="shared" si="2"/>
        <v>10.76923076923077</v>
      </c>
    </row>
    <row r="71" spans="1:16" s="18" customFormat="1" ht="15.75" x14ac:dyDescent="0.25">
      <c r="A71" s="20">
        <v>2</v>
      </c>
      <c r="B71" s="21" t="s">
        <v>19</v>
      </c>
      <c r="C71" s="22">
        <v>39</v>
      </c>
      <c r="D71" s="18">
        <v>2</v>
      </c>
      <c r="E71" s="18">
        <v>5</v>
      </c>
      <c r="F71" s="18">
        <f t="shared" si="11"/>
        <v>10</v>
      </c>
      <c r="G71" s="18">
        <v>20</v>
      </c>
      <c r="H71" s="18">
        <f t="shared" si="12"/>
        <v>3</v>
      </c>
      <c r="I71" s="18">
        <f t="shared" si="13"/>
        <v>20</v>
      </c>
      <c r="J71" s="18">
        <v>15</v>
      </c>
      <c r="K71" s="18">
        <v>45</v>
      </c>
      <c r="L71" s="18">
        <f t="shared" si="14"/>
        <v>945</v>
      </c>
      <c r="M71" s="18">
        <f t="shared" si="15"/>
        <v>200</v>
      </c>
      <c r="N71" s="18" t="s">
        <v>123</v>
      </c>
      <c r="O71" s="18">
        <v>32.5</v>
      </c>
      <c r="P71" s="19">
        <f t="shared" si="2"/>
        <v>10.338461538461539</v>
      </c>
    </row>
    <row r="72" spans="1:16" s="3" customFormat="1" ht="15.75" x14ac:dyDescent="0.25">
      <c r="A72" s="9">
        <v>3</v>
      </c>
      <c r="B72" s="4" t="s">
        <v>66</v>
      </c>
      <c r="C72" s="13">
        <v>40</v>
      </c>
      <c r="D72" s="3">
        <v>1</v>
      </c>
      <c r="E72" s="3">
        <v>54</v>
      </c>
      <c r="F72" s="3">
        <f t="shared" si="11"/>
        <v>9</v>
      </c>
      <c r="G72" s="3">
        <v>53</v>
      </c>
      <c r="H72" s="3">
        <f t="shared" si="12"/>
        <v>2</v>
      </c>
      <c r="I72" s="3">
        <f t="shared" si="13"/>
        <v>59</v>
      </c>
      <c r="J72" s="3">
        <v>14</v>
      </c>
      <c r="K72" s="3">
        <v>46</v>
      </c>
      <c r="L72" s="3">
        <f t="shared" si="14"/>
        <v>886</v>
      </c>
      <c r="M72" s="3">
        <f t="shared" si="15"/>
        <v>179</v>
      </c>
      <c r="N72" s="3" t="s">
        <v>120</v>
      </c>
      <c r="O72" s="3">
        <v>34</v>
      </c>
      <c r="P72" s="19">
        <f t="shared" si="2"/>
        <v>9.882352941176471</v>
      </c>
    </row>
    <row r="73" spans="1:16" s="18" customFormat="1" ht="15.75" x14ac:dyDescent="0.25">
      <c r="A73" s="20">
        <v>3</v>
      </c>
      <c r="B73" s="21" t="s">
        <v>67</v>
      </c>
      <c r="C73" s="22">
        <v>41</v>
      </c>
      <c r="D73" s="18">
        <v>1</v>
      </c>
      <c r="E73" s="18">
        <v>54</v>
      </c>
      <c r="F73" s="18">
        <f t="shared" si="11"/>
        <v>9</v>
      </c>
      <c r="G73" s="18">
        <v>17</v>
      </c>
      <c r="H73" s="18">
        <f t="shared" si="12"/>
        <v>3</v>
      </c>
      <c r="I73" s="18">
        <f t="shared" si="13"/>
        <v>58</v>
      </c>
      <c r="J73" s="18">
        <v>15</v>
      </c>
      <c r="K73" s="18">
        <v>9</v>
      </c>
      <c r="L73" s="18">
        <f t="shared" si="14"/>
        <v>909</v>
      </c>
      <c r="M73" s="18">
        <f t="shared" si="15"/>
        <v>238</v>
      </c>
      <c r="N73" s="18" t="s">
        <v>122</v>
      </c>
      <c r="O73" s="18">
        <v>36.200000000000003</v>
      </c>
      <c r="P73" s="19">
        <f t="shared" si="2"/>
        <v>9.2817679558011044</v>
      </c>
    </row>
    <row r="74" spans="1:16" s="3" customFormat="1" ht="15.75" x14ac:dyDescent="0.25">
      <c r="A74" s="9">
        <v>4</v>
      </c>
      <c r="B74" s="4" t="s">
        <v>68</v>
      </c>
      <c r="C74" s="13">
        <v>42</v>
      </c>
      <c r="D74" s="3">
        <v>2</v>
      </c>
      <c r="E74" s="3">
        <v>18</v>
      </c>
      <c r="F74" s="3">
        <f t="shared" si="11"/>
        <v>9</v>
      </c>
      <c r="G74" s="3">
        <v>34</v>
      </c>
      <c r="H74" s="3">
        <f t="shared" si="12"/>
        <v>3</v>
      </c>
      <c r="I74" s="3">
        <f t="shared" si="13"/>
        <v>4</v>
      </c>
      <c r="J74" s="3">
        <v>14</v>
      </c>
      <c r="K74" s="3">
        <v>56</v>
      </c>
      <c r="L74" s="3">
        <f t="shared" si="14"/>
        <v>896</v>
      </c>
      <c r="M74" s="3">
        <f t="shared" si="15"/>
        <v>184</v>
      </c>
      <c r="N74" s="3" t="s">
        <v>121</v>
      </c>
      <c r="O74" s="3">
        <v>35.1</v>
      </c>
      <c r="P74" s="19">
        <f t="shared" si="2"/>
        <v>9.5726495726495724</v>
      </c>
    </row>
    <row r="75" spans="1:16" s="18" customFormat="1" ht="15.75" x14ac:dyDescent="0.25">
      <c r="A75" s="20">
        <v>4</v>
      </c>
      <c r="B75" s="21" t="s">
        <v>69</v>
      </c>
      <c r="C75" s="22">
        <v>43</v>
      </c>
      <c r="D75" s="18">
        <v>2</v>
      </c>
      <c r="E75" s="18">
        <v>21</v>
      </c>
      <c r="F75" s="18">
        <f t="shared" si="11"/>
        <v>9</v>
      </c>
      <c r="G75" s="18">
        <v>56</v>
      </c>
      <c r="H75" s="18">
        <f t="shared" si="12"/>
        <v>3</v>
      </c>
      <c r="I75" s="18">
        <f t="shared" si="13"/>
        <v>34</v>
      </c>
      <c r="J75" s="18">
        <v>15</v>
      </c>
      <c r="K75" s="18">
        <v>51</v>
      </c>
      <c r="L75" s="18">
        <f t="shared" si="14"/>
        <v>951</v>
      </c>
      <c r="M75" s="18">
        <f t="shared" si="15"/>
        <v>214</v>
      </c>
      <c r="N75" s="18" t="s">
        <v>124</v>
      </c>
      <c r="O75" s="18">
        <v>33.799999999999997</v>
      </c>
      <c r="P75" s="19">
        <f t="shared" si="2"/>
        <v>9.9408284023668649</v>
      </c>
    </row>
    <row r="76" spans="1:16" s="3" customFormat="1" ht="15.75" x14ac:dyDescent="0.25">
      <c r="A76" s="9">
        <v>5</v>
      </c>
      <c r="B76" s="4" t="s">
        <v>70</v>
      </c>
      <c r="C76" s="13">
        <v>44</v>
      </c>
      <c r="D76" s="3">
        <v>2</v>
      </c>
      <c r="E76" s="3">
        <v>54</v>
      </c>
      <c r="F76" s="3">
        <f t="shared" si="11"/>
        <v>16</v>
      </c>
      <c r="G76" s="3">
        <v>28</v>
      </c>
      <c r="H76" s="3">
        <f t="shared" si="12"/>
        <v>5</v>
      </c>
      <c r="I76" s="3">
        <f t="shared" si="13"/>
        <v>1</v>
      </c>
      <c r="J76" s="3">
        <v>24</v>
      </c>
      <c r="K76" s="3">
        <v>23</v>
      </c>
      <c r="L76" s="3">
        <f t="shared" si="14"/>
        <v>1463</v>
      </c>
      <c r="M76" s="3">
        <f t="shared" si="15"/>
        <v>301</v>
      </c>
      <c r="N76" s="3" t="s">
        <v>129</v>
      </c>
      <c r="O76" s="3">
        <v>20.399999999999999</v>
      </c>
      <c r="P76" s="19">
        <f t="shared" si="2"/>
        <v>16.47058823529412</v>
      </c>
    </row>
    <row r="77" spans="1:16" s="18" customFormat="1" ht="15.75" x14ac:dyDescent="0.25">
      <c r="A77" s="20">
        <v>5</v>
      </c>
      <c r="B77" s="21" t="s">
        <v>71</v>
      </c>
      <c r="C77" s="22">
        <v>45</v>
      </c>
      <c r="D77" s="18">
        <v>2</v>
      </c>
      <c r="E77" s="18">
        <v>36</v>
      </c>
      <c r="F77" s="18">
        <f t="shared" si="11"/>
        <v>12</v>
      </c>
      <c r="G77" s="18">
        <v>52</v>
      </c>
      <c r="H77" s="18">
        <f t="shared" si="12"/>
        <v>4</v>
      </c>
      <c r="I77" s="18">
        <f t="shared" si="13"/>
        <v>16</v>
      </c>
      <c r="J77" s="18">
        <v>19</v>
      </c>
      <c r="K77" s="18">
        <v>44</v>
      </c>
      <c r="L77" s="18">
        <f t="shared" si="14"/>
        <v>1184</v>
      </c>
      <c r="M77" s="18">
        <f t="shared" si="15"/>
        <v>256</v>
      </c>
      <c r="N77" s="18" t="s">
        <v>128</v>
      </c>
      <c r="O77" s="18">
        <v>26.1</v>
      </c>
      <c r="P77" s="18">
        <f t="shared" si="2"/>
        <v>12.873563218390803</v>
      </c>
    </row>
    <row r="78" spans="1:16" x14ac:dyDescent="0.25">
      <c r="I78" s="18"/>
      <c r="P78" s="18"/>
    </row>
    <row r="79" spans="1:16" x14ac:dyDescent="0.25">
      <c r="P79" s="18"/>
    </row>
    <row r="80" spans="1:16" x14ac:dyDescent="0.25">
      <c r="P80" s="18"/>
    </row>
    <row r="81" spans="1:16" s="6" customFormat="1" x14ac:dyDescent="0.25">
      <c r="A81" s="8" t="s">
        <v>10</v>
      </c>
      <c r="B81" s="6" t="s">
        <v>72</v>
      </c>
      <c r="C81" s="8" t="s">
        <v>12</v>
      </c>
      <c r="D81" s="7" t="s">
        <v>14</v>
      </c>
      <c r="E81" s="7" t="s">
        <v>13</v>
      </c>
      <c r="F81" s="7" t="s">
        <v>36</v>
      </c>
      <c r="G81" s="7" t="s">
        <v>37</v>
      </c>
      <c r="H81" s="6" t="s">
        <v>15</v>
      </c>
      <c r="I81" s="6" t="s">
        <v>16</v>
      </c>
      <c r="J81" s="7" t="s">
        <v>17</v>
      </c>
      <c r="K81" s="7" t="s">
        <v>18</v>
      </c>
      <c r="L81" s="6" t="s">
        <v>18</v>
      </c>
      <c r="M81" s="6" t="s">
        <v>38</v>
      </c>
      <c r="N81" s="6" t="s">
        <v>108</v>
      </c>
      <c r="O81" s="7" t="s">
        <v>115</v>
      </c>
      <c r="P81" s="18"/>
    </row>
    <row r="82" spans="1:16" s="5" customFormat="1" ht="15.75" x14ac:dyDescent="0.25">
      <c r="A82" s="9">
        <v>1</v>
      </c>
      <c r="B82" s="4" t="s">
        <v>73</v>
      </c>
      <c r="C82" s="13">
        <v>46</v>
      </c>
      <c r="D82" s="3">
        <v>2</v>
      </c>
      <c r="E82" s="3">
        <v>39</v>
      </c>
      <c r="F82" s="3">
        <f>INT(P82)</f>
        <v>9</v>
      </c>
      <c r="G82" s="3">
        <v>7</v>
      </c>
      <c r="H82" s="3">
        <f>INT(M82/60)</f>
        <v>3</v>
      </c>
      <c r="I82" s="3">
        <f>M82-H82*60</f>
        <v>49</v>
      </c>
      <c r="J82" s="3">
        <v>15</v>
      </c>
      <c r="K82" s="3">
        <v>35</v>
      </c>
      <c r="L82" s="5">
        <f>J82*60+K82</f>
        <v>935</v>
      </c>
      <c r="M82" s="5">
        <f>L82-(D82*60+E82+F82*60+G82)</f>
        <v>229</v>
      </c>
      <c r="O82" s="5">
        <v>36.799999999999997</v>
      </c>
      <c r="P82" s="18">
        <f t="shared" ref="P81:P114" si="16">5.6*60/O82</f>
        <v>9.1304347826086971</v>
      </c>
    </row>
    <row r="83" spans="1:16" s="19" customFormat="1" ht="15.75" x14ac:dyDescent="0.25">
      <c r="A83" s="20">
        <v>1</v>
      </c>
      <c r="B83" s="21" t="s">
        <v>74</v>
      </c>
      <c r="C83" s="22">
        <v>47</v>
      </c>
      <c r="D83" s="18">
        <v>4</v>
      </c>
      <c r="E83" s="18">
        <v>7</v>
      </c>
      <c r="F83" s="18">
        <f t="shared" ref="F83:F90" si="17">INT(P83)</f>
        <v>14</v>
      </c>
      <c r="G83" s="18">
        <v>56</v>
      </c>
      <c r="H83" s="18">
        <f t="shared" ref="H83:H101" si="18">INT(M83/60)</f>
        <v>5</v>
      </c>
      <c r="I83" s="18">
        <f t="shared" ref="I83:I95" si="19">M83-H83*60</f>
        <v>49</v>
      </c>
      <c r="J83" s="18">
        <v>24</v>
      </c>
      <c r="K83" s="18">
        <v>52</v>
      </c>
      <c r="L83" s="19">
        <f t="shared" ref="L83:L88" si="20">J83*60+K83</f>
        <v>1492</v>
      </c>
      <c r="M83" s="19">
        <f t="shared" ref="M83:M104" si="21">L83-(D83*60+E83+F83*60+G83)</f>
        <v>349</v>
      </c>
      <c r="O83" s="19">
        <v>22.5</v>
      </c>
      <c r="P83" s="18">
        <f t="shared" si="16"/>
        <v>14.933333333333334</v>
      </c>
    </row>
    <row r="84" spans="1:16" s="5" customFormat="1" ht="15.75" x14ac:dyDescent="0.25">
      <c r="A84" s="9">
        <v>2</v>
      </c>
      <c r="B84" s="4" t="s">
        <v>75</v>
      </c>
      <c r="C84" s="13">
        <v>48</v>
      </c>
      <c r="D84" s="3">
        <v>2</v>
      </c>
      <c r="E84" s="3">
        <v>42</v>
      </c>
      <c r="F84" s="3">
        <f t="shared" si="17"/>
        <v>11</v>
      </c>
      <c r="G84" s="3">
        <v>1</v>
      </c>
      <c r="H84" s="3">
        <f t="shared" si="18"/>
        <v>4</v>
      </c>
      <c r="I84" s="3">
        <f t="shared" si="19"/>
        <v>32</v>
      </c>
      <c r="J84" s="3">
        <v>18</v>
      </c>
      <c r="K84" s="3">
        <v>15</v>
      </c>
      <c r="L84" s="5">
        <f t="shared" si="20"/>
        <v>1095</v>
      </c>
      <c r="M84" s="5">
        <f t="shared" si="21"/>
        <v>272</v>
      </c>
      <c r="O84" s="5">
        <v>30.5</v>
      </c>
      <c r="P84" s="18">
        <f t="shared" si="16"/>
        <v>11.016393442622951</v>
      </c>
    </row>
    <row r="85" spans="1:16" s="19" customFormat="1" ht="15.75" x14ac:dyDescent="0.25">
      <c r="A85" s="20">
        <v>2</v>
      </c>
      <c r="B85" s="21" t="s">
        <v>76</v>
      </c>
      <c r="C85" s="22">
        <v>49</v>
      </c>
      <c r="D85" s="18">
        <v>3</v>
      </c>
      <c r="E85" s="18">
        <v>20</v>
      </c>
      <c r="F85" s="18">
        <f t="shared" si="17"/>
        <v>10</v>
      </c>
      <c r="G85" s="18">
        <f t="shared" ref="G83:G101" si="22">(P85-F85)*60</f>
        <v>0</v>
      </c>
      <c r="H85" s="18">
        <f t="shared" si="18"/>
        <v>5</v>
      </c>
      <c r="I85" s="18">
        <f t="shared" si="19"/>
        <v>30</v>
      </c>
      <c r="J85" s="18">
        <v>18</v>
      </c>
      <c r="K85" s="18">
        <v>50</v>
      </c>
      <c r="L85" s="19">
        <f t="shared" si="20"/>
        <v>1130</v>
      </c>
      <c r="M85" s="19">
        <f t="shared" si="21"/>
        <v>330</v>
      </c>
      <c r="O85" s="19">
        <v>33.6</v>
      </c>
      <c r="P85" s="18">
        <f t="shared" si="16"/>
        <v>10</v>
      </c>
    </row>
    <row r="86" spans="1:16" s="5" customFormat="1" ht="15.75" x14ac:dyDescent="0.25">
      <c r="A86" s="9">
        <v>3</v>
      </c>
      <c r="B86" s="4" t="s">
        <v>77</v>
      </c>
      <c r="C86" s="13">
        <v>50</v>
      </c>
      <c r="D86" s="3">
        <v>3</v>
      </c>
      <c r="E86" s="3">
        <v>59</v>
      </c>
      <c r="F86" s="3">
        <f t="shared" si="17"/>
        <v>10</v>
      </c>
      <c r="G86" s="3">
        <v>24</v>
      </c>
      <c r="H86" s="3">
        <f t="shared" si="18"/>
        <v>3</v>
      </c>
      <c r="I86" s="3">
        <f t="shared" si="19"/>
        <v>9</v>
      </c>
      <c r="J86" s="3">
        <v>17</v>
      </c>
      <c r="K86" s="3">
        <v>32</v>
      </c>
      <c r="L86" s="5">
        <f t="shared" si="20"/>
        <v>1052</v>
      </c>
      <c r="M86" s="5">
        <f t="shared" si="21"/>
        <v>189</v>
      </c>
      <c r="O86" s="5">
        <v>32.299999999999997</v>
      </c>
      <c r="P86" s="18">
        <f t="shared" si="16"/>
        <v>10.40247678018576</v>
      </c>
    </row>
    <row r="87" spans="1:16" s="19" customFormat="1" ht="15.75" x14ac:dyDescent="0.25">
      <c r="A87" s="20">
        <v>3</v>
      </c>
      <c r="B87" s="21" t="s">
        <v>78</v>
      </c>
      <c r="C87" s="22">
        <v>51</v>
      </c>
      <c r="D87" s="18">
        <v>2</v>
      </c>
      <c r="E87" s="18">
        <v>13</v>
      </c>
      <c r="F87" s="18">
        <f t="shared" si="17"/>
        <v>10</v>
      </c>
      <c r="G87" s="18">
        <v>40</v>
      </c>
      <c r="H87" s="18">
        <f t="shared" si="18"/>
        <v>3</v>
      </c>
      <c r="I87" s="18">
        <f t="shared" si="19"/>
        <v>52</v>
      </c>
      <c r="J87" s="18">
        <v>16</v>
      </c>
      <c r="K87" s="18">
        <v>45</v>
      </c>
      <c r="L87" s="19">
        <f t="shared" si="20"/>
        <v>1005</v>
      </c>
      <c r="M87" s="19">
        <f t="shared" si="21"/>
        <v>232</v>
      </c>
      <c r="O87" s="19">
        <v>31.5</v>
      </c>
      <c r="P87" s="18">
        <f t="shared" si="16"/>
        <v>10.666666666666666</v>
      </c>
    </row>
    <row r="88" spans="1:16" s="5" customFormat="1" ht="15.75" x14ac:dyDescent="0.25">
      <c r="A88" s="9">
        <v>4</v>
      </c>
      <c r="B88" s="4" t="s">
        <v>79</v>
      </c>
      <c r="C88" s="13">
        <v>52</v>
      </c>
      <c r="D88" s="3">
        <v>2</v>
      </c>
      <c r="E88" s="3">
        <v>19</v>
      </c>
      <c r="F88" s="3">
        <f t="shared" si="17"/>
        <v>9</v>
      </c>
      <c r="G88" s="3">
        <v>21</v>
      </c>
      <c r="H88" s="3">
        <f t="shared" si="18"/>
        <v>3</v>
      </c>
      <c r="I88" s="3">
        <f t="shared" si="19"/>
        <v>55</v>
      </c>
      <c r="J88" s="3">
        <v>15</v>
      </c>
      <c r="K88" s="3">
        <v>35</v>
      </c>
      <c r="L88" s="5">
        <f t="shared" si="20"/>
        <v>935</v>
      </c>
      <c r="M88" s="5">
        <f t="shared" si="21"/>
        <v>235</v>
      </c>
      <c r="O88" s="5">
        <v>35.9</v>
      </c>
      <c r="P88" s="18">
        <f t="shared" si="16"/>
        <v>9.3593314763231206</v>
      </c>
    </row>
    <row r="89" spans="1:16" ht="15.75" x14ac:dyDescent="0.25">
      <c r="A89" s="10">
        <v>4</v>
      </c>
      <c r="B89" s="2" t="s">
        <v>80</v>
      </c>
      <c r="C89" s="11">
        <v>53</v>
      </c>
      <c r="D89" s="1" t="s">
        <v>117</v>
      </c>
      <c r="E89" s="1" t="s">
        <v>117</v>
      </c>
      <c r="F89" s="1" t="s">
        <v>117</v>
      </c>
      <c r="G89" s="1" t="s">
        <v>117</v>
      </c>
      <c r="H89" s="1" t="s">
        <v>117</v>
      </c>
      <c r="I89" s="1" t="s">
        <v>117</v>
      </c>
      <c r="J89" s="1" t="s">
        <v>117</v>
      </c>
      <c r="K89" s="1" t="s">
        <v>117</v>
      </c>
      <c r="L89" s="1" t="s">
        <v>117</v>
      </c>
      <c r="M89" s="1" t="s">
        <v>117</v>
      </c>
      <c r="N89" s="1" t="s">
        <v>117</v>
      </c>
      <c r="O89" s="1" t="s">
        <v>117</v>
      </c>
      <c r="P89" s="1" t="s">
        <v>117</v>
      </c>
    </row>
    <row r="90" spans="1:16" s="5" customFormat="1" ht="15.75" x14ac:dyDescent="0.25">
      <c r="A90" s="9">
        <v>5</v>
      </c>
      <c r="B90" s="4" t="s">
        <v>81</v>
      </c>
      <c r="C90" s="13">
        <v>54</v>
      </c>
      <c r="D90" s="3">
        <v>3</v>
      </c>
      <c r="E90" s="3">
        <v>15</v>
      </c>
      <c r="F90" s="3">
        <f t="shared" si="17"/>
        <v>10</v>
      </c>
      <c r="G90" s="3">
        <v>42</v>
      </c>
      <c r="H90" s="3">
        <f t="shared" si="18"/>
        <v>4</v>
      </c>
      <c r="I90" s="3">
        <f t="shared" si="19"/>
        <v>54</v>
      </c>
      <c r="J90" s="3">
        <v>18</v>
      </c>
      <c r="K90" s="3">
        <v>51</v>
      </c>
      <c r="L90" s="5">
        <f>J90*60+K90</f>
        <v>1131</v>
      </c>
      <c r="M90" s="5">
        <f t="shared" si="21"/>
        <v>294</v>
      </c>
      <c r="O90" s="5">
        <v>31.4</v>
      </c>
      <c r="P90" s="18">
        <f t="shared" si="16"/>
        <v>10.70063694267516</v>
      </c>
    </row>
    <row r="91" spans="1:16" s="19" customFormat="1" ht="15.75" x14ac:dyDescent="0.25">
      <c r="A91" s="20">
        <v>5</v>
      </c>
      <c r="B91" s="21" t="s">
        <v>82</v>
      </c>
      <c r="C91" s="22">
        <v>55</v>
      </c>
      <c r="D91" s="18">
        <v>2</v>
      </c>
      <c r="E91" s="18">
        <v>0</v>
      </c>
      <c r="F91" s="18">
        <f>INT(P91)</f>
        <v>8</v>
      </c>
      <c r="G91" s="18">
        <v>57</v>
      </c>
      <c r="H91" s="18">
        <f t="shared" si="18"/>
        <v>3</v>
      </c>
      <c r="I91" s="18">
        <f t="shared" si="19"/>
        <v>16</v>
      </c>
      <c r="J91" s="18">
        <v>14</v>
      </c>
      <c r="K91" s="18">
        <v>13</v>
      </c>
      <c r="L91" s="19">
        <f>J91*60+K91</f>
        <v>853</v>
      </c>
      <c r="M91" s="19">
        <f t="shared" si="21"/>
        <v>196</v>
      </c>
      <c r="O91" s="19">
        <v>37.5</v>
      </c>
      <c r="P91" s="18">
        <f t="shared" si="16"/>
        <v>8.9600000000000009</v>
      </c>
    </row>
    <row r="92" spans="1:16" s="5" customFormat="1" ht="15.75" x14ac:dyDescent="0.25">
      <c r="A92" s="9">
        <v>1</v>
      </c>
      <c r="B92" s="4" t="s">
        <v>83</v>
      </c>
      <c r="C92" s="13">
        <v>56</v>
      </c>
      <c r="D92" s="3">
        <v>3</v>
      </c>
      <c r="E92" s="3">
        <v>3</v>
      </c>
      <c r="F92" s="3">
        <f t="shared" ref="F92:F114" si="23">INT(P92)</f>
        <v>10</v>
      </c>
      <c r="G92" s="3">
        <v>52</v>
      </c>
      <c r="H92" s="3">
        <f t="shared" si="18"/>
        <v>4</v>
      </c>
      <c r="I92" s="3">
        <f t="shared" si="19"/>
        <v>7</v>
      </c>
      <c r="J92" s="3">
        <v>18</v>
      </c>
      <c r="K92" s="3">
        <v>2</v>
      </c>
      <c r="L92" s="5">
        <f t="shared" ref="L92:L95" si="24">J92*60+K92</f>
        <v>1082</v>
      </c>
      <c r="M92" s="5">
        <f t="shared" si="21"/>
        <v>247</v>
      </c>
      <c r="O92" s="5">
        <v>30.9</v>
      </c>
      <c r="P92" s="3">
        <f t="shared" si="16"/>
        <v>10.873786407766991</v>
      </c>
    </row>
    <row r="93" spans="1:16" s="19" customFormat="1" ht="15.75" x14ac:dyDescent="0.25">
      <c r="A93" s="20">
        <v>1</v>
      </c>
      <c r="B93" s="21" t="s">
        <v>84</v>
      </c>
      <c r="C93" s="22">
        <v>57</v>
      </c>
      <c r="D93" s="18">
        <v>2</v>
      </c>
      <c r="E93" s="18">
        <v>54</v>
      </c>
      <c r="F93" s="18">
        <f t="shared" si="23"/>
        <v>10</v>
      </c>
      <c r="G93" s="18">
        <v>7</v>
      </c>
      <c r="H93" s="18">
        <f t="shared" si="18"/>
        <v>3</v>
      </c>
      <c r="I93" s="18">
        <f t="shared" si="19"/>
        <v>53</v>
      </c>
      <c r="J93" s="18">
        <v>16</v>
      </c>
      <c r="K93" s="18">
        <v>54</v>
      </c>
      <c r="L93" s="19">
        <f t="shared" si="24"/>
        <v>1014</v>
      </c>
      <c r="M93" s="19">
        <f t="shared" si="21"/>
        <v>233</v>
      </c>
      <c r="O93" s="19">
        <v>33.200000000000003</v>
      </c>
      <c r="P93" s="18">
        <f t="shared" si="16"/>
        <v>10.120481927710843</v>
      </c>
    </row>
    <row r="94" spans="1:16" s="5" customFormat="1" ht="15.75" x14ac:dyDescent="0.25">
      <c r="A94" s="9">
        <v>2</v>
      </c>
      <c r="B94" s="4" t="s">
        <v>85</v>
      </c>
      <c r="C94" s="13">
        <v>58</v>
      </c>
      <c r="D94" s="3">
        <v>3</v>
      </c>
      <c r="E94" s="3">
        <v>29</v>
      </c>
      <c r="F94" s="3">
        <f t="shared" si="23"/>
        <v>11</v>
      </c>
      <c r="G94" s="3">
        <v>47</v>
      </c>
      <c r="H94" s="3">
        <f t="shared" si="18"/>
        <v>5</v>
      </c>
      <c r="I94" s="3">
        <f t="shared" si="19"/>
        <v>22</v>
      </c>
      <c r="J94" s="3">
        <v>20</v>
      </c>
      <c r="K94" s="3">
        <v>38</v>
      </c>
      <c r="L94" s="5">
        <f t="shared" si="24"/>
        <v>1238</v>
      </c>
      <c r="M94" s="5">
        <f t="shared" si="21"/>
        <v>322</v>
      </c>
      <c r="O94" s="5">
        <v>28.5</v>
      </c>
      <c r="P94" s="3">
        <f t="shared" si="16"/>
        <v>11.789473684210526</v>
      </c>
    </row>
    <row r="95" spans="1:16" s="19" customFormat="1" ht="15.75" x14ac:dyDescent="0.25">
      <c r="A95" s="20">
        <v>2</v>
      </c>
      <c r="B95" s="21" t="s">
        <v>86</v>
      </c>
      <c r="C95" s="22">
        <v>59</v>
      </c>
      <c r="D95" s="18">
        <v>3</v>
      </c>
      <c r="E95" s="18">
        <v>21</v>
      </c>
      <c r="F95" s="18">
        <f t="shared" si="23"/>
        <v>10</v>
      </c>
      <c r="G95" s="18">
        <v>40</v>
      </c>
      <c r="H95" s="18">
        <f t="shared" si="18"/>
        <v>5</v>
      </c>
      <c r="I95" s="18">
        <f t="shared" si="19"/>
        <v>24</v>
      </c>
      <c r="J95" s="18">
        <v>19</v>
      </c>
      <c r="K95" s="18">
        <v>25</v>
      </c>
      <c r="L95" s="19">
        <f t="shared" si="24"/>
        <v>1165</v>
      </c>
      <c r="M95" s="19">
        <f t="shared" si="21"/>
        <v>324</v>
      </c>
      <c r="O95" s="19">
        <v>31.5</v>
      </c>
      <c r="P95" s="18">
        <f t="shared" si="16"/>
        <v>10.666666666666666</v>
      </c>
    </row>
    <row r="96" spans="1:16" s="5" customFormat="1" ht="15.75" x14ac:dyDescent="0.25">
      <c r="A96" s="9">
        <v>3</v>
      </c>
      <c r="B96" s="24" t="s">
        <v>119</v>
      </c>
      <c r="C96" s="13">
        <v>60</v>
      </c>
      <c r="D96" s="3">
        <v>2</v>
      </c>
      <c r="E96" s="3">
        <v>36</v>
      </c>
      <c r="F96" s="3">
        <f t="shared" si="23"/>
        <v>16</v>
      </c>
      <c r="G96" s="3">
        <v>14</v>
      </c>
      <c r="H96" s="3" t="s">
        <v>130</v>
      </c>
      <c r="I96" s="3" t="s">
        <v>130</v>
      </c>
      <c r="J96" s="3" t="s">
        <v>130</v>
      </c>
      <c r="K96" s="3" t="s">
        <v>130</v>
      </c>
      <c r="L96" s="5" t="s">
        <v>130</v>
      </c>
      <c r="M96" s="5" t="s">
        <v>130</v>
      </c>
      <c r="N96" s="5" t="s">
        <v>130</v>
      </c>
      <c r="O96" s="5">
        <v>20.7</v>
      </c>
      <c r="P96" s="3">
        <f t="shared" si="16"/>
        <v>16.231884057971016</v>
      </c>
    </row>
    <row r="97" spans="1:16" ht="15.75" x14ac:dyDescent="0.25">
      <c r="A97" s="10">
        <v>3</v>
      </c>
      <c r="B97" s="2" t="s">
        <v>87</v>
      </c>
      <c r="C97" s="11">
        <v>61</v>
      </c>
      <c r="D97" s="1" t="s">
        <v>117</v>
      </c>
      <c r="E97" s="1" t="s">
        <v>117</v>
      </c>
      <c r="F97" s="1" t="s">
        <v>117</v>
      </c>
      <c r="G97" s="1" t="s">
        <v>117</v>
      </c>
      <c r="H97" s="1" t="s">
        <v>117</v>
      </c>
      <c r="I97" s="1" t="s">
        <v>117</v>
      </c>
      <c r="J97" s="1" t="s">
        <v>117</v>
      </c>
      <c r="K97" s="1" t="s">
        <v>117</v>
      </c>
      <c r="L97" s="1" t="s">
        <v>117</v>
      </c>
      <c r="M97" s="1" t="s">
        <v>117</v>
      </c>
      <c r="N97" s="1" t="s">
        <v>117</v>
      </c>
      <c r="O97" s="1" t="s">
        <v>117</v>
      </c>
    </row>
    <row r="98" spans="1:16" s="5" customFormat="1" ht="15.75" x14ac:dyDescent="0.25">
      <c r="A98" s="9">
        <v>4</v>
      </c>
      <c r="B98" s="4" t="s">
        <v>88</v>
      </c>
      <c r="C98" s="13">
        <v>62</v>
      </c>
      <c r="D98" s="3">
        <v>2</v>
      </c>
      <c r="E98" s="3">
        <v>50</v>
      </c>
      <c r="F98" s="3">
        <f t="shared" si="23"/>
        <v>10</v>
      </c>
      <c r="G98" s="3">
        <v>20</v>
      </c>
      <c r="H98" s="3">
        <f t="shared" si="18"/>
        <v>4</v>
      </c>
      <c r="I98" s="3">
        <f t="shared" ref="I98:I101" si="25">M98-H98*60</f>
        <v>26</v>
      </c>
      <c r="J98" s="3">
        <v>17</v>
      </c>
      <c r="K98" s="3">
        <v>36</v>
      </c>
      <c r="L98" s="5">
        <f t="shared" ref="L98:L104" si="26">J98*60+K98</f>
        <v>1056</v>
      </c>
      <c r="M98" s="5">
        <f t="shared" si="21"/>
        <v>266</v>
      </c>
      <c r="O98" s="5">
        <v>32.5</v>
      </c>
      <c r="P98" s="3">
        <f t="shared" si="16"/>
        <v>10.338461538461539</v>
      </c>
    </row>
    <row r="99" spans="1:16" s="19" customFormat="1" ht="15.75" x14ac:dyDescent="0.25">
      <c r="A99" s="20">
        <v>4</v>
      </c>
      <c r="B99" s="21" t="s">
        <v>89</v>
      </c>
      <c r="C99" s="22">
        <v>63</v>
      </c>
      <c r="D99" s="18">
        <v>2</v>
      </c>
      <c r="E99" s="18">
        <v>25</v>
      </c>
      <c r="F99" s="18">
        <f t="shared" si="23"/>
        <v>9</v>
      </c>
      <c r="G99" s="18">
        <v>58</v>
      </c>
      <c r="H99" s="18">
        <f t="shared" si="18"/>
        <v>4</v>
      </c>
      <c r="I99" s="18">
        <f t="shared" si="25"/>
        <v>4</v>
      </c>
      <c r="J99" s="18">
        <v>16</v>
      </c>
      <c r="K99" s="18">
        <v>27</v>
      </c>
      <c r="L99" s="19">
        <f t="shared" si="26"/>
        <v>987</v>
      </c>
      <c r="M99" s="19">
        <f t="shared" si="21"/>
        <v>244</v>
      </c>
      <c r="O99" s="19">
        <v>33.700000000000003</v>
      </c>
      <c r="P99" s="18">
        <f t="shared" si="16"/>
        <v>9.9703264094955486</v>
      </c>
    </row>
    <row r="100" spans="1:16" s="5" customFormat="1" ht="15.75" x14ac:dyDescent="0.25">
      <c r="A100" s="9">
        <v>5</v>
      </c>
      <c r="B100" s="26" t="s">
        <v>102</v>
      </c>
      <c r="C100" s="13">
        <v>64</v>
      </c>
      <c r="D100" s="3">
        <v>2</v>
      </c>
      <c r="E100" s="3">
        <v>22</v>
      </c>
      <c r="F100" s="3">
        <f t="shared" si="23"/>
        <v>9</v>
      </c>
      <c r="G100" s="3">
        <v>0</v>
      </c>
      <c r="H100" s="3">
        <f t="shared" si="18"/>
        <v>4</v>
      </c>
      <c r="I100" s="3">
        <f t="shared" si="25"/>
        <v>13</v>
      </c>
      <c r="J100" s="3">
        <v>15</v>
      </c>
      <c r="K100" s="3">
        <v>35</v>
      </c>
      <c r="L100" s="5">
        <f t="shared" si="26"/>
        <v>935</v>
      </c>
      <c r="M100" s="5">
        <f t="shared" si="21"/>
        <v>253</v>
      </c>
      <c r="O100" s="5">
        <v>37.299999999999997</v>
      </c>
      <c r="P100" s="3">
        <f t="shared" si="16"/>
        <v>9.0080428954423599</v>
      </c>
    </row>
    <row r="101" spans="1:16" s="19" customFormat="1" ht="15.75" x14ac:dyDescent="0.25">
      <c r="A101" s="20">
        <v>5</v>
      </c>
      <c r="B101" s="21" t="s">
        <v>90</v>
      </c>
      <c r="C101" s="22">
        <v>65</v>
      </c>
      <c r="D101" s="18">
        <v>3</v>
      </c>
      <c r="E101" s="18">
        <v>28</v>
      </c>
      <c r="F101" s="18">
        <f t="shared" si="23"/>
        <v>10</v>
      </c>
      <c r="G101" s="18">
        <v>46</v>
      </c>
      <c r="H101" s="18">
        <f t="shared" si="18"/>
        <v>5</v>
      </c>
      <c r="I101" s="18">
        <f t="shared" si="25"/>
        <v>7</v>
      </c>
      <c r="J101" s="18">
        <v>19</v>
      </c>
      <c r="K101" s="18">
        <v>21</v>
      </c>
      <c r="L101" s="19">
        <f t="shared" si="26"/>
        <v>1161</v>
      </c>
      <c r="M101" s="19">
        <f t="shared" si="21"/>
        <v>307</v>
      </c>
      <c r="O101" s="19">
        <v>31.2</v>
      </c>
      <c r="P101" s="18">
        <f t="shared" si="16"/>
        <v>10.76923076923077</v>
      </c>
    </row>
    <row r="102" spans="1:16" s="5" customFormat="1" ht="15.75" x14ac:dyDescent="0.25">
      <c r="A102" s="9">
        <v>1</v>
      </c>
      <c r="B102" s="4" t="s">
        <v>91</v>
      </c>
      <c r="C102" s="13">
        <v>66</v>
      </c>
      <c r="D102" s="3">
        <v>2</v>
      </c>
      <c r="E102" s="3">
        <v>51</v>
      </c>
      <c r="F102" s="3">
        <f t="shared" si="23"/>
        <v>10</v>
      </c>
      <c r="G102" s="3">
        <v>52</v>
      </c>
      <c r="H102" s="3">
        <f t="shared" ref="H102:H104" si="27">INT(M102/60)</f>
        <v>4</v>
      </c>
      <c r="I102" s="3">
        <f t="shared" ref="I102:I104" si="28">M102-H102*60</f>
        <v>57</v>
      </c>
      <c r="J102" s="3">
        <v>18</v>
      </c>
      <c r="K102" s="3">
        <v>40</v>
      </c>
      <c r="L102" s="5">
        <f t="shared" si="26"/>
        <v>1120</v>
      </c>
      <c r="M102" s="5">
        <f t="shared" si="21"/>
        <v>297</v>
      </c>
      <c r="O102" s="5">
        <v>30.9</v>
      </c>
      <c r="P102" s="3">
        <f t="shared" si="16"/>
        <v>10.873786407766991</v>
      </c>
    </row>
    <row r="103" spans="1:16" s="19" customFormat="1" ht="15.75" x14ac:dyDescent="0.25">
      <c r="A103" s="20">
        <v>1</v>
      </c>
      <c r="B103" s="21" t="s">
        <v>92</v>
      </c>
      <c r="C103" s="22">
        <v>67</v>
      </c>
      <c r="D103" s="18">
        <v>3</v>
      </c>
      <c r="E103" s="18">
        <v>2</v>
      </c>
      <c r="F103" s="18">
        <f t="shared" si="23"/>
        <v>10</v>
      </c>
      <c r="G103" s="18">
        <v>11</v>
      </c>
      <c r="H103" s="18">
        <f t="shared" si="27"/>
        <v>9</v>
      </c>
      <c r="I103" s="18">
        <f t="shared" si="28"/>
        <v>17</v>
      </c>
      <c r="J103" s="18">
        <v>22</v>
      </c>
      <c r="K103" s="18">
        <v>30</v>
      </c>
      <c r="L103" s="19">
        <f t="shared" si="26"/>
        <v>1350</v>
      </c>
      <c r="M103" s="19">
        <f t="shared" si="21"/>
        <v>557</v>
      </c>
      <c r="O103" s="19">
        <v>33</v>
      </c>
      <c r="P103" s="18">
        <f t="shared" si="16"/>
        <v>10.181818181818182</v>
      </c>
    </row>
    <row r="104" spans="1:16" s="5" customFormat="1" ht="15.75" x14ac:dyDescent="0.25">
      <c r="A104" s="9">
        <v>2</v>
      </c>
      <c r="B104" s="4" t="s">
        <v>93</v>
      </c>
      <c r="C104" s="13">
        <v>68</v>
      </c>
      <c r="D104" s="3">
        <v>3</v>
      </c>
      <c r="E104" s="3">
        <v>14</v>
      </c>
      <c r="F104" s="3">
        <f t="shared" si="23"/>
        <v>12</v>
      </c>
      <c r="G104" s="3">
        <v>16</v>
      </c>
      <c r="H104" s="3">
        <f t="shared" si="27"/>
        <v>6</v>
      </c>
      <c r="I104" s="3">
        <f t="shared" si="28"/>
        <v>6</v>
      </c>
      <c r="J104" s="3">
        <v>21</v>
      </c>
      <c r="K104" s="3">
        <v>36</v>
      </c>
      <c r="L104" s="5">
        <f t="shared" si="26"/>
        <v>1296</v>
      </c>
      <c r="M104" s="5">
        <f t="shared" si="21"/>
        <v>366</v>
      </c>
      <c r="O104" s="5">
        <v>27.4</v>
      </c>
      <c r="P104" s="3">
        <f t="shared" si="16"/>
        <v>12.262773722627738</v>
      </c>
    </row>
    <row r="105" spans="1:16" ht="15.75" x14ac:dyDescent="0.25">
      <c r="A105" s="10">
        <v>2</v>
      </c>
      <c r="B105" s="2" t="s">
        <v>94</v>
      </c>
      <c r="C105" s="11">
        <v>69</v>
      </c>
      <c r="D105" s="1" t="s">
        <v>117</v>
      </c>
      <c r="E105" s="1" t="s">
        <v>117</v>
      </c>
      <c r="F105" s="1" t="s">
        <v>117</v>
      </c>
      <c r="G105" s="1" t="s">
        <v>117</v>
      </c>
      <c r="H105" s="1" t="s">
        <v>117</v>
      </c>
      <c r="I105" s="1" t="s">
        <v>117</v>
      </c>
      <c r="J105" s="1" t="s">
        <v>117</v>
      </c>
      <c r="K105" s="1" t="s">
        <v>117</v>
      </c>
      <c r="L105" s="1" t="s">
        <v>117</v>
      </c>
      <c r="M105" s="1" t="s">
        <v>117</v>
      </c>
      <c r="N105" s="1" t="s">
        <v>117</v>
      </c>
      <c r="O105" s="1" t="s">
        <v>117</v>
      </c>
      <c r="P105" s="1" t="s">
        <v>117</v>
      </c>
    </row>
    <row r="106" spans="1:16" s="5" customFormat="1" ht="15.75" x14ac:dyDescent="0.25">
      <c r="A106" s="9">
        <v>3</v>
      </c>
      <c r="B106" s="4" t="s">
        <v>95</v>
      </c>
      <c r="C106" s="13">
        <v>70</v>
      </c>
      <c r="D106" s="3">
        <v>2</v>
      </c>
      <c r="E106" s="3">
        <v>54</v>
      </c>
      <c r="F106" s="3">
        <f t="shared" si="23"/>
        <v>8</v>
      </c>
      <c r="G106" s="3">
        <v>42</v>
      </c>
      <c r="H106" s="3">
        <f t="shared" ref="H106:H111" si="29">INT(M106/60)</f>
        <v>2</v>
      </c>
      <c r="I106" s="3">
        <f t="shared" ref="I106:I111" si="30">M106-H106*60</f>
        <v>54</v>
      </c>
      <c r="J106" s="3">
        <v>14</v>
      </c>
      <c r="K106" s="3">
        <v>30</v>
      </c>
      <c r="L106" s="5">
        <f t="shared" ref="L106:L114" si="31">J106*60+K106</f>
        <v>870</v>
      </c>
      <c r="M106" s="5">
        <f t="shared" ref="M106:M114" si="32">L106-(D106*60+E106+F106*60+G106)</f>
        <v>174</v>
      </c>
      <c r="O106" s="5">
        <v>38.6</v>
      </c>
      <c r="P106" s="3">
        <f t="shared" si="16"/>
        <v>8.7046632124352321</v>
      </c>
    </row>
    <row r="107" spans="1:16" s="19" customFormat="1" ht="15.75" x14ac:dyDescent="0.25">
      <c r="A107" s="20">
        <v>3</v>
      </c>
      <c r="B107" s="21" t="s">
        <v>96</v>
      </c>
      <c r="C107" s="22">
        <v>71</v>
      </c>
      <c r="D107" s="18">
        <v>2</v>
      </c>
      <c r="E107" s="18">
        <v>12</v>
      </c>
      <c r="F107" s="18">
        <f t="shared" si="23"/>
        <v>12</v>
      </c>
      <c r="G107" s="18">
        <v>13</v>
      </c>
      <c r="H107" s="18">
        <f t="shared" si="29"/>
        <v>6</v>
      </c>
      <c r="I107" s="18">
        <f t="shared" si="30"/>
        <v>1</v>
      </c>
      <c r="J107" s="18">
        <v>20</v>
      </c>
      <c r="K107" s="18">
        <v>26</v>
      </c>
      <c r="L107" s="19">
        <f t="shared" si="31"/>
        <v>1226</v>
      </c>
      <c r="M107" s="19">
        <f t="shared" si="32"/>
        <v>361</v>
      </c>
      <c r="O107" s="19">
        <v>27.5</v>
      </c>
      <c r="P107" s="18">
        <f t="shared" si="16"/>
        <v>12.218181818181819</v>
      </c>
    </row>
    <row r="108" spans="1:16" s="5" customFormat="1" ht="15.75" x14ac:dyDescent="0.25">
      <c r="A108" s="9">
        <v>4</v>
      </c>
      <c r="B108" s="4" t="s">
        <v>97</v>
      </c>
      <c r="C108" s="13">
        <v>72</v>
      </c>
      <c r="D108" s="3">
        <v>4</v>
      </c>
      <c r="E108" s="3">
        <v>6</v>
      </c>
      <c r="F108" s="3">
        <f t="shared" si="23"/>
        <v>11</v>
      </c>
      <c r="G108" s="3">
        <v>30</v>
      </c>
      <c r="H108" s="3">
        <f t="shared" si="29"/>
        <v>5</v>
      </c>
      <c r="I108" s="3">
        <f t="shared" si="30"/>
        <v>9</v>
      </c>
      <c r="J108" s="3">
        <v>20</v>
      </c>
      <c r="K108" s="3">
        <v>45</v>
      </c>
      <c r="L108" s="5">
        <f t="shared" si="31"/>
        <v>1245</v>
      </c>
      <c r="M108" s="5">
        <f t="shared" si="32"/>
        <v>309</v>
      </c>
      <c r="O108" s="5">
        <v>29.2</v>
      </c>
      <c r="P108" s="3">
        <f t="shared" si="16"/>
        <v>11.506849315068493</v>
      </c>
    </row>
    <row r="109" spans="1:16" s="19" customFormat="1" ht="15.75" x14ac:dyDescent="0.25">
      <c r="A109" s="20">
        <v>4</v>
      </c>
      <c r="B109" s="21" t="s">
        <v>42</v>
      </c>
      <c r="C109" s="22">
        <v>73</v>
      </c>
      <c r="D109" s="18">
        <v>2</v>
      </c>
      <c r="E109" s="18">
        <v>12</v>
      </c>
      <c r="F109" s="18">
        <f t="shared" si="23"/>
        <v>8</v>
      </c>
      <c r="G109" s="18">
        <v>49</v>
      </c>
      <c r="H109" s="18">
        <f t="shared" si="29"/>
        <v>4</v>
      </c>
      <c r="I109" s="18">
        <f t="shared" si="30"/>
        <v>24</v>
      </c>
      <c r="J109" s="18">
        <v>15</v>
      </c>
      <c r="K109" s="18">
        <v>25</v>
      </c>
      <c r="L109" s="19">
        <f t="shared" si="31"/>
        <v>925</v>
      </c>
      <c r="M109" s="19">
        <f t="shared" si="32"/>
        <v>264</v>
      </c>
      <c r="O109" s="19">
        <v>38.1</v>
      </c>
      <c r="P109" s="18">
        <f t="shared" si="16"/>
        <v>8.8188976377952759</v>
      </c>
    </row>
    <row r="110" spans="1:16" s="5" customFormat="1" ht="15.75" x14ac:dyDescent="0.25">
      <c r="A110" s="9">
        <v>5</v>
      </c>
      <c r="B110" s="4" t="s">
        <v>116</v>
      </c>
      <c r="C110" s="13">
        <v>74</v>
      </c>
      <c r="D110" s="3">
        <v>3</v>
      </c>
      <c r="E110" s="3">
        <v>38</v>
      </c>
      <c r="F110" s="3">
        <f t="shared" si="23"/>
        <v>14</v>
      </c>
      <c r="G110" s="3">
        <v>14</v>
      </c>
      <c r="H110" s="3">
        <f t="shared" si="29"/>
        <v>4</v>
      </c>
      <c r="I110" s="3">
        <f t="shared" si="30"/>
        <v>50</v>
      </c>
      <c r="J110" s="3">
        <v>22</v>
      </c>
      <c r="K110" s="3">
        <v>42</v>
      </c>
      <c r="L110" s="5">
        <f t="shared" si="31"/>
        <v>1362</v>
      </c>
      <c r="M110" s="5">
        <f t="shared" si="32"/>
        <v>290</v>
      </c>
      <c r="O110" s="5">
        <v>23.6</v>
      </c>
      <c r="P110" s="3">
        <f t="shared" si="16"/>
        <v>14.23728813559322</v>
      </c>
    </row>
    <row r="111" spans="1:16" s="19" customFormat="1" ht="15.75" x14ac:dyDescent="0.25">
      <c r="A111" s="20">
        <v>5</v>
      </c>
      <c r="B111" s="21" t="s">
        <v>98</v>
      </c>
      <c r="C111" s="22">
        <v>75</v>
      </c>
      <c r="D111" s="18">
        <v>3</v>
      </c>
      <c r="E111" s="18">
        <v>19</v>
      </c>
      <c r="F111" s="18">
        <f t="shared" si="23"/>
        <v>9</v>
      </c>
      <c r="G111" s="18">
        <v>58</v>
      </c>
      <c r="H111" s="18">
        <f t="shared" si="29"/>
        <v>4</v>
      </c>
      <c r="I111" s="18">
        <f t="shared" si="30"/>
        <v>33</v>
      </c>
      <c r="J111" s="18">
        <v>17</v>
      </c>
      <c r="K111" s="18">
        <v>50</v>
      </c>
      <c r="L111" s="19">
        <f t="shared" si="31"/>
        <v>1070</v>
      </c>
      <c r="M111" s="19">
        <f t="shared" si="32"/>
        <v>273</v>
      </c>
      <c r="O111" s="19">
        <v>33.700000000000003</v>
      </c>
      <c r="P111" s="18">
        <f t="shared" si="16"/>
        <v>9.9703264094955486</v>
      </c>
    </row>
    <row r="112" spans="1:16" s="5" customFormat="1" ht="15.75" x14ac:dyDescent="0.25">
      <c r="A112" s="9">
        <v>1</v>
      </c>
      <c r="B112" s="4" t="s">
        <v>99</v>
      </c>
      <c r="C112" s="13">
        <v>76</v>
      </c>
      <c r="D112" s="3" t="s">
        <v>117</v>
      </c>
      <c r="E112" s="3" t="s">
        <v>117</v>
      </c>
      <c r="F112" s="3" t="s">
        <v>117</v>
      </c>
      <c r="G112" s="3" t="s">
        <v>117</v>
      </c>
      <c r="H112" s="3" t="s">
        <v>117</v>
      </c>
      <c r="I112" s="3" t="s">
        <v>117</v>
      </c>
      <c r="J112" s="3" t="s">
        <v>117</v>
      </c>
      <c r="K112" s="3" t="s">
        <v>117</v>
      </c>
      <c r="L112" s="3" t="s">
        <v>117</v>
      </c>
      <c r="M112" s="3" t="s">
        <v>117</v>
      </c>
      <c r="N112" s="3" t="s">
        <v>117</v>
      </c>
      <c r="O112" s="3" t="s">
        <v>117</v>
      </c>
      <c r="P112" s="3" t="s">
        <v>117</v>
      </c>
    </row>
    <row r="113" spans="1:17" s="19" customFormat="1" ht="15.75" x14ac:dyDescent="0.25">
      <c r="A113" s="20">
        <v>1</v>
      </c>
      <c r="B113" s="21" t="s">
        <v>100</v>
      </c>
      <c r="C113" s="22">
        <v>77</v>
      </c>
      <c r="D113" s="18">
        <v>2</v>
      </c>
      <c r="E113" s="18">
        <v>57</v>
      </c>
      <c r="F113" s="18">
        <f t="shared" si="23"/>
        <v>10</v>
      </c>
      <c r="G113" s="18">
        <v>11</v>
      </c>
      <c r="H113" s="18">
        <f t="shared" ref="H113:H114" si="33">INT(M113/60)</f>
        <v>4</v>
      </c>
      <c r="I113" s="18">
        <f t="shared" ref="I113:I114" si="34">M113-H113*60</f>
        <v>32</v>
      </c>
      <c r="J113" s="18">
        <v>17</v>
      </c>
      <c r="K113" s="18">
        <v>40</v>
      </c>
      <c r="L113" s="19">
        <f t="shared" si="31"/>
        <v>1060</v>
      </c>
      <c r="M113" s="19">
        <f t="shared" si="32"/>
        <v>272</v>
      </c>
      <c r="N113" s="18"/>
      <c r="O113" s="18">
        <v>33</v>
      </c>
      <c r="P113" s="18">
        <f t="shared" si="16"/>
        <v>10.181818181818182</v>
      </c>
    </row>
    <row r="114" spans="1:17" s="5" customFormat="1" ht="15.75" x14ac:dyDescent="0.25">
      <c r="A114" s="9">
        <v>2</v>
      </c>
      <c r="B114" s="4" t="s">
        <v>101</v>
      </c>
      <c r="C114" s="13">
        <v>78</v>
      </c>
      <c r="D114" s="3">
        <v>3</v>
      </c>
      <c r="E114" s="3">
        <v>19</v>
      </c>
      <c r="F114" s="3">
        <f t="shared" si="23"/>
        <v>10</v>
      </c>
      <c r="G114" s="3">
        <v>34</v>
      </c>
      <c r="H114" s="3">
        <f t="shared" si="33"/>
        <v>5</v>
      </c>
      <c r="I114" s="3">
        <f t="shared" si="34"/>
        <v>53</v>
      </c>
      <c r="J114" s="3">
        <v>19</v>
      </c>
      <c r="K114" s="3">
        <v>46</v>
      </c>
      <c r="L114" s="5">
        <f t="shared" si="31"/>
        <v>1186</v>
      </c>
      <c r="M114" s="5">
        <f t="shared" si="32"/>
        <v>353</v>
      </c>
      <c r="O114" s="5">
        <v>31.8</v>
      </c>
      <c r="P114" s="3">
        <f t="shared" si="16"/>
        <v>10.566037735849056</v>
      </c>
    </row>
    <row r="115" spans="1:17" ht="15.75" x14ac:dyDescent="0.25">
      <c r="A115" s="10">
        <v>2</v>
      </c>
      <c r="B115" s="21" t="s">
        <v>118</v>
      </c>
      <c r="C115" s="11">
        <v>79</v>
      </c>
      <c r="D115" s="1" t="s">
        <v>117</v>
      </c>
      <c r="E115" s="1" t="s">
        <v>117</v>
      </c>
      <c r="F115" s="1" t="s">
        <v>117</v>
      </c>
      <c r="G115" s="1" t="s">
        <v>117</v>
      </c>
      <c r="H115" s="1" t="s">
        <v>117</v>
      </c>
      <c r="I115" s="1" t="s">
        <v>117</v>
      </c>
      <c r="J115" s="1" t="s">
        <v>117</v>
      </c>
      <c r="K115" s="1" t="s">
        <v>117</v>
      </c>
      <c r="L115" s="1" t="s">
        <v>117</v>
      </c>
      <c r="M115" s="1" t="s">
        <v>117</v>
      </c>
      <c r="N115" s="1" t="s">
        <v>117</v>
      </c>
      <c r="O115" s="1" t="s">
        <v>117</v>
      </c>
      <c r="P115" s="1" t="s">
        <v>117</v>
      </c>
    </row>
    <row r="116" spans="1:17" s="5" customFormat="1" ht="15.75" x14ac:dyDescent="0.25">
      <c r="A116" s="9">
        <v>3</v>
      </c>
      <c r="B116" s="4" t="s">
        <v>103</v>
      </c>
      <c r="C116" s="13">
        <v>80</v>
      </c>
      <c r="D116" s="3" t="s">
        <v>117</v>
      </c>
      <c r="E116" s="3" t="s">
        <v>117</v>
      </c>
      <c r="F116" s="3" t="s">
        <v>117</v>
      </c>
      <c r="G116" s="3" t="s">
        <v>117</v>
      </c>
      <c r="H116" s="3" t="s">
        <v>117</v>
      </c>
      <c r="I116" s="3" t="s">
        <v>117</v>
      </c>
      <c r="J116" s="3" t="s">
        <v>117</v>
      </c>
      <c r="K116" s="3" t="s">
        <v>117</v>
      </c>
      <c r="L116" s="3" t="s">
        <v>117</v>
      </c>
      <c r="M116" s="3" t="s">
        <v>117</v>
      </c>
      <c r="N116" s="3" t="s">
        <v>117</v>
      </c>
      <c r="O116" s="3" t="s">
        <v>117</v>
      </c>
      <c r="P116" s="3" t="s">
        <v>117</v>
      </c>
    </row>
    <row r="117" spans="1:17" s="19" customFormat="1" ht="15.75" x14ac:dyDescent="0.25">
      <c r="A117" s="20">
        <v>3</v>
      </c>
      <c r="B117" s="21" t="s">
        <v>104</v>
      </c>
      <c r="C117" s="22">
        <v>81</v>
      </c>
      <c r="D117" s="18">
        <v>3</v>
      </c>
      <c r="E117" s="18">
        <v>7</v>
      </c>
      <c r="F117" s="18">
        <f t="shared" ref="F117:F121" si="35">INT(P117)</f>
        <v>9</v>
      </c>
      <c r="G117" s="18">
        <v>31</v>
      </c>
      <c r="H117" s="18">
        <f t="shared" ref="H117:H121" si="36">INT(M117/60)</f>
        <v>4</v>
      </c>
      <c r="I117" s="18">
        <f t="shared" ref="I117:I121" si="37">M117-H117*60</f>
        <v>9</v>
      </c>
      <c r="J117" s="18">
        <v>16</v>
      </c>
      <c r="K117" s="18">
        <v>47</v>
      </c>
      <c r="L117" s="19">
        <f t="shared" ref="L117:L121" si="38">J117*60+K117</f>
        <v>1007</v>
      </c>
      <c r="M117" s="19">
        <f t="shared" ref="M117:M121" si="39">L117-(D117*60+E117+F117*60+G117)</f>
        <v>249</v>
      </c>
      <c r="O117" s="19">
        <v>35.299999999999997</v>
      </c>
      <c r="P117" s="18">
        <f t="shared" ref="P117:P130" si="40">5.6*60/O117</f>
        <v>9.5184135977337121</v>
      </c>
    </row>
    <row r="118" spans="1:17" s="5" customFormat="1" ht="15.75" x14ac:dyDescent="0.25">
      <c r="A118" s="9">
        <v>4</v>
      </c>
      <c r="B118" s="4" t="s">
        <v>105</v>
      </c>
      <c r="C118" s="13">
        <v>82</v>
      </c>
      <c r="D118" s="3">
        <v>2</v>
      </c>
      <c r="E118" s="3">
        <v>58</v>
      </c>
      <c r="F118" s="3">
        <f t="shared" si="35"/>
        <v>11</v>
      </c>
      <c r="G118" s="3">
        <v>12</v>
      </c>
      <c r="H118" s="3">
        <f t="shared" si="36"/>
        <v>4</v>
      </c>
      <c r="I118" s="3">
        <f t="shared" si="37"/>
        <v>26</v>
      </c>
      <c r="J118" s="3">
        <v>18</v>
      </c>
      <c r="K118" s="3">
        <v>36</v>
      </c>
      <c r="L118" s="5">
        <f t="shared" si="38"/>
        <v>1116</v>
      </c>
      <c r="M118" s="5">
        <f t="shared" si="39"/>
        <v>266</v>
      </c>
      <c r="O118" s="5">
        <v>30</v>
      </c>
      <c r="P118" s="3">
        <f t="shared" si="40"/>
        <v>11.2</v>
      </c>
    </row>
    <row r="119" spans="1:17" s="19" customFormat="1" ht="15.75" x14ac:dyDescent="0.25">
      <c r="A119" s="20">
        <v>4</v>
      </c>
      <c r="B119" s="21" t="s">
        <v>106</v>
      </c>
      <c r="C119" s="22">
        <v>83</v>
      </c>
      <c r="D119" s="18">
        <v>2</v>
      </c>
      <c r="E119" s="18">
        <v>0</v>
      </c>
      <c r="F119" s="18">
        <f t="shared" si="35"/>
        <v>10</v>
      </c>
      <c r="G119" s="18">
        <v>14</v>
      </c>
      <c r="H119" s="18">
        <f t="shared" si="36"/>
        <v>4</v>
      </c>
      <c r="I119" s="18">
        <f t="shared" si="37"/>
        <v>15</v>
      </c>
      <c r="J119" s="18">
        <v>16</v>
      </c>
      <c r="K119" s="18">
        <v>29</v>
      </c>
      <c r="L119" s="19">
        <f t="shared" si="38"/>
        <v>989</v>
      </c>
      <c r="M119" s="19">
        <f t="shared" si="39"/>
        <v>255</v>
      </c>
      <c r="O119" s="19">
        <v>32.799999999999997</v>
      </c>
      <c r="P119" s="18">
        <f t="shared" si="40"/>
        <v>10.24390243902439</v>
      </c>
    </row>
    <row r="120" spans="1:17" s="5" customFormat="1" ht="15.75" x14ac:dyDescent="0.25">
      <c r="A120" s="9">
        <v>5</v>
      </c>
      <c r="B120" s="4" t="s">
        <v>107</v>
      </c>
      <c r="C120" s="13">
        <v>84</v>
      </c>
      <c r="D120" s="3">
        <v>1</v>
      </c>
      <c r="E120" s="3">
        <v>58</v>
      </c>
      <c r="F120" s="3">
        <f t="shared" si="35"/>
        <v>8</v>
      </c>
      <c r="G120" s="3">
        <v>18</v>
      </c>
      <c r="H120" s="3">
        <f t="shared" si="36"/>
        <v>3</v>
      </c>
      <c r="I120" s="3">
        <f>M120-H120*60</f>
        <v>22</v>
      </c>
      <c r="J120" s="3">
        <v>13</v>
      </c>
      <c r="K120" s="3">
        <v>38</v>
      </c>
      <c r="L120" s="5">
        <f t="shared" si="38"/>
        <v>818</v>
      </c>
      <c r="M120" s="5">
        <f t="shared" si="39"/>
        <v>202</v>
      </c>
      <c r="O120" s="5">
        <v>40.5</v>
      </c>
      <c r="P120" s="3">
        <f t="shared" si="40"/>
        <v>8.2962962962962958</v>
      </c>
    </row>
    <row r="121" spans="1:17" s="19" customFormat="1" ht="15.75" x14ac:dyDescent="0.25">
      <c r="A121" s="20">
        <v>5</v>
      </c>
      <c r="B121" s="21" t="s">
        <v>135</v>
      </c>
      <c r="C121" s="22">
        <v>85</v>
      </c>
      <c r="D121" s="18">
        <v>2</v>
      </c>
      <c r="E121" s="18">
        <v>47</v>
      </c>
      <c r="F121" s="18">
        <f t="shared" si="35"/>
        <v>10</v>
      </c>
      <c r="G121" s="18">
        <v>54</v>
      </c>
      <c r="H121" s="18">
        <f t="shared" si="36"/>
        <v>3</v>
      </c>
      <c r="I121" s="18">
        <f t="shared" si="37"/>
        <v>51</v>
      </c>
      <c r="J121" s="18">
        <v>17</v>
      </c>
      <c r="K121" s="18">
        <v>32</v>
      </c>
      <c r="L121" s="19">
        <f t="shared" si="38"/>
        <v>1052</v>
      </c>
      <c r="M121" s="19">
        <f t="shared" si="39"/>
        <v>231</v>
      </c>
      <c r="O121" s="19">
        <v>30.8</v>
      </c>
      <c r="P121" s="18">
        <f t="shared" si="40"/>
        <v>10.909090909090908</v>
      </c>
    </row>
    <row r="122" spans="1:17" x14ac:dyDescent="0.25">
      <c r="P122" s="18"/>
    </row>
    <row r="123" spans="1:17" x14ac:dyDescent="0.25">
      <c r="P123" s="18"/>
    </row>
    <row r="124" spans="1:17" x14ac:dyDescent="0.25">
      <c r="B124" s="6" t="s">
        <v>72</v>
      </c>
      <c r="C124" s="8" t="s">
        <v>12</v>
      </c>
      <c r="D124" s="7" t="s">
        <v>14</v>
      </c>
      <c r="E124" s="7" t="s">
        <v>13</v>
      </c>
      <c r="F124" s="7" t="s">
        <v>36</v>
      </c>
      <c r="G124" s="7" t="s">
        <v>37</v>
      </c>
      <c r="H124" s="6" t="s">
        <v>15</v>
      </c>
      <c r="I124" s="6" t="s">
        <v>16</v>
      </c>
      <c r="J124" s="7" t="s">
        <v>17</v>
      </c>
      <c r="K124" s="7" t="s">
        <v>18</v>
      </c>
      <c r="L124" s="6" t="s">
        <v>18</v>
      </c>
      <c r="M124" s="6" t="s">
        <v>38</v>
      </c>
      <c r="N124" s="6" t="s">
        <v>108</v>
      </c>
      <c r="O124" s="7" t="s">
        <v>115</v>
      </c>
      <c r="P124" s="18"/>
      <c r="Q124" s="18"/>
    </row>
    <row r="125" spans="1:17" ht="15.75" x14ac:dyDescent="0.25">
      <c r="B125" s="2" t="s">
        <v>131</v>
      </c>
      <c r="C125" s="12">
        <v>87</v>
      </c>
      <c r="D125">
        <v>2</v>
      </c>
      <c r="E125">
        <v>26</v>
      </c>
      <c r="F125" s="18">
        <f t="shared" ref="F125:F130" si="41">INT(P125)</f>
        <v>11</v>
      </c>
      <c r="G125">
        <v>9</v>
      </c>
      <c r="H125" s="3">
        <f t="shared" ref="H125:H130" si="42">INT(M125/60)</f>
        <v>4</v>
      </c>
      <c r="I125" s="3">
        <f t="shared" ref="I125:I130" si="43">M125-H125*60</f>
        <v>36</v>
      </c>
      <c r="J125">
        <v>18</v>
      </c>
      <c r="K125">
        <v>11</v>
      </c>
      <c r="L125" s="19">
        <f t="shared" ref="L125:L130" si="44">J125*60+K125</f>
        <v>1091</v>
      </c>
      <c r="M125" s="19">
        <f t="shared" ref="M125:M130" si="45">L125-(D125*60+E125+F125*60+G125)</f>
        <v>276</v>
      </c>
      <c r="N125">
        <v>3</v>
      </c>
      <c r="O125">
        <v>30.1</v>
      </c>
      <c r="P125" s="18">
        <f t="shared" si="40"/>
        <v>11.162790697674419</v>
      </c>
    </row>
    <row r="126" spans="1:17" ht="15.75" x14ac:dyDescent="0.25">
      <c r="B126" s="2" t="s">
        <v>95</v>
      </c>
      <c r="D126">
        <v>2</v>
      </c>
      <c r="E126">
        <v>24</v>
      </c>
      <c r="F126" s="18">
        <f t="shared" si="41"/>
        <v>9</v>
      </c>
      <c r="G126">
        <v>53</v>
      </c>
      <c r="H126" s="3">
        <f t="shared" si="42"/>
        <v>5</v>
      </c>
      <c r="I126" s="3">
        <f t="shared" si="43"/>
        <v>54</v>
      </c>
      <c r="J126">
        <v>18</v>
      </c>
      <c r="K126">
        <v>11</v>
      </c>
      <c r="L126" s="19">
        <f t="shared" si="44"/>
        <v>1091</v>
      </c>
      <c r="M126" s="19">
        <f t="shared" si="45"/>
        <v>354</v>
      </c>
      <c r="N126">
        <v>3</v>
      </c>
      <c r="O126">
        <v>34</v>
      </c>
      <c r="P126" s="18">
        <f t="shared" si="40"/>
        <v>9.882352941176471</v>
      </c>
    </row>
    <row r="127" spans="1:17" ht="15.75" x14ac:dyDescent="0.25">
      <c r="B127" s="2" t="s">
        <v>132</v>
      </c>
      <c r="C127" s="12">
        <v>88</v>
      </c>
      <c r="D127">
        <v>2</v>
      </c>
      <c r="E127">
        <v>27</v>
      </c>
      <c r="F127" s="18">
        <f t="shared" si="41"/>
        <v>10</v>
      </c>
      <c r="G127">
        <v>3</v>
      </c>
      <c r="H127" s="3">
        <f t="shared" si="42"/>
        <v>3</v>
      </c>
      <c r="I127" s="3">
        <f t="shared" si="43"/>
        <v>43</v>
      </c>
      <c r="J127">
        <v>16</v>
      </c>
      <c r="K127">
        <v>13</v>
      </c>
      <c r="L127" s="19">
        <f t="shared" si="44"/>
        <v>973</v>
      </c>
      <c r="M127" s="19">
        <f t="shared" si="45"/>
        <v>223</v>
      </c>
      <c r="N127">
        <v>1</v>
      </c>
      <c r="O127">
        <v>33.4</v>
      </c>
      <c r="P127" s="18">
        <f t="shared" si="40"/>
        <v>10.059880239520959</v>
      </c>
    </row>
    <row r="128" spans="1:17" ht="15.75" x14ac:dyDescent="0.25">
      <c r="B128" s="2" t="s">
        <v>133</v>
      </c>
      <c r="D128">
        <v>2</v>
      </c>
      <c r="E128">
        <v>8</v>
      </c>
      <c r="F128" s="18">
        <f t="shared" si="41"/>
        <v>9</v>
      </c>
      <c r="G128">
        <v>5</v>
      </c>
      <c r="H128" s="3">
        <f t="shared" si="42"/>
        <v>3</v>
      </c>
      <c r="I128" s="3">
        <f t="shared" si="43"/>
        <v>50</v>
      </c>
      <c r="J128">
        <v>15</v>
      </c>
      <c r="K128">
        <v>3</v>
      </c>
      <c r="L128" s="19">
        <f t="shared" si="44"/>
        <v>903</v>
      </c>
      <c r="M128" s="19">
        <f t="shared" si="45"/>
        <v>230</v>
      </c>
      <c r="N128">
        <v>1</v>
      </c>
      <c r="O128">
        <v>37</v>
      </c>
      <c r="P128" s="18">
        <f t="shared" si="40"/>
        <v>9.0810810810810807</v>
      </c>
    </row>
    <row r="129" spans="2:16" ht="15.75" x14ac:dyDescent="0.25">
      <c r="B129" s="2" t="s">
        <v>134</v>
      </c>
      <c r="C129" s="12">
        <v>89</v>
      </c>
      <c r="D129">
        <v>2</v>
      </c>
      <c r="E129">
        <v>41</v>
      </c>
      <c r="F129" s="18">
        <f t="shared" si="41"/>
        <v>11</v>
      </c>
      <c r="G129">
        <v>10</v>
      </c>
      <c r="H129" s="3">
        <f t="shared" si="42"/>
        <v>4</v>
      </c>
      <c r="I129" s="3">
        <f t="shared" si="43"/>
        <v>52</v>
      </c>
      <c r="J129">
        <v>18</v>
      </c>
      <c r="K129">
        <v>43</v>
      </c>
      <c r="L129" s="19">
        <f t="shared" si="44"/>
        <v>1123</v>
      </c>
      <c r="M129" s="19">
        <f t="shared" si="45"/>
        <v>292</v>
      </c>
      <c r="N129">
        <v>2</v>
      </c>
      <c r="O129">
        <v>30.1</v>
      </c>
      <c r="P129" s="18">
        <f t="shared" si="40"/>
        <v>11.162790697674419</v>
      </c>
    </row>
    <row r="130" spans="2:16" ht="15.75" x14ac:dyDescent="0.25">
      <c r="B130" s="2" t="s">
        <v>77</v>
      </c>
      <c r="D130">
        <v>3</v>
      </c>
      <c r="E130">
        <v>2</v>
      </c>
      <c r="F130" s="18">
        <f t="shared" si="41"/>
        <v>9</v>
      </c>
      <c r="G130">
        <v>36</v>
      </c>
      <c r="H130" s="3">
        <f t="shared" si="42"/>
        <v>4</v>
      </c>
      <c r="I130" s="3">
        <f t="shared" si="43"/>
        <v>20</v>
      </c>
      <c r="J130">
        <v>16</v>
      </c>
      <c r="K130">
        <v>58</v>
      </c>
      <c r="L130" s="19">
        <f t="shared" si="44"/>
        <v>1018</v>
      </c>
      <c r="M130" s="19">
        <f t="shared" si="45"/>
        <v>260</v>
      </c>
      <c r="N130">
        <v>2</v>
      </c>
      <c r="O130">
        <v>35</v>
      </c>
      <c r="P130" s="18">
        <f t="shared" si="40"/>
        <v>9.6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0936-A117-49CD-AE2A-E50FC1A151A9}">
  <dimension ref="A1:C4"/>
  <sheetViews>
    <sheetView workbookViewId="0">
      <selection activeCell="F29" sqref="F29"/>
    </sheetView>
  </sheetViews>
  <sheetFormatPr baseColWidth="10" defaultRowHeight="15" x14ac:dyDescent="0.25"/>
  <cols>
    <col min="1" max="1" width="13.5703125" customWidth="1"/>
    <col min="2" max="2" width="17.85546875" customWidth="1"/>
  </cols>
  <sheetData>
    <row r="1" spans="1:3" x14ac:dyDescent="0.25">
      <c r="A1" s="6" t="s">
        <v>108</v>
      </c>
      <c r="B1" s="6" t="s">
        <v>11</v>
      </c>
      <c r="C1" s="6" t="s">
        <v>109</v>
      </c>
    </row>
    <row r="2" spans="1:3" ht="15.75" x14ac:dyDescent="0.25">
      <c r="A2" s="15">
        <v>1</v>
      </c>
      <c r="B2" s="4" t="s">
        <v>5</v>
      </c>
      <c r="C2" s="5" t="s">
        <v>110</v>
      </c>
    </row>
    <row r="3" spans="1:3" ht="18.75" customHeight="1" x14ac:dyDescent="0.25">
      <c r="A3" s="12">
        <v>2</v>
      </c>
      <c r="B3" s="2" t="s">
        <v>7</v>
      </c>
      <c r="C3" t="s">
        <v>111</v>
      </c>
    </row>
    <row r="4" spans="1:3" ht="15.75" x14ac:dyDescent="0.25">
      <c r="A4" s="15">
        <v>2</v>
      </c>
      <c r="B4" s="4" t="s">
        <v>4</v>
      </c>
      <c r="C4" s="5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1519-D587-4763-B895-9B0779CD9E7E}">
  <dimension ref="A1:L41"/>
  <sheetViews>
    <sheetView workbookViewId="0">
      <selection activeCell="N8" sqref="N8"/>
    </sheetView>
  </sheetViews>
  <sheetFormatPr baseColWidth="10" defaultRowHeight="15" x14ac:dyDescent="0.25"/>
  <cols>
    <col min="1" max="1" width="43.42578125" customWidth="1"/>
  </cols>
  <sheetData>
    <row r="1" spans="1:12" x14ac:dyDescent="0.25">
      <c r="A1" s="6" t="s">
        <v>35</v>
      </c>
      <c r="B1" s="8" t="s">
        <v>12</v>
      </c>
      <c r="C1" s="6" t="s">
        <v>14</v>
      </c>
      <c r="D1" s="6" t="s">
        <v>13</v>
      </c>
      <c r="E1" s="6" t="s">
        <v>36</v>
      </c>
      <c r="F1" s="6" t="s">
        <v>37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108</v>
      </c>
      <c r="L1" s="6" t="s">
        <v>115</v>
      </c>
    </row>
    <row r="2" spans="1:12" ht="15.75" x14ac:dyDescent="0.25">
      <c r="A2" s="4" t="s">
        <v>112</v>
      </c>
      <c r="B2" s="9">
        <v>11</v>
      </c>
      <c r="C2" s="3">
        <v>2</v>
      </c>
      <c r="D2" s="3">
        <v>1</v>
      </c>
      <c r="E2" s="3">
        <v>9</v>
      </c>
      <c r="F2" s="16">
        <v>6</v>
      </c>
      <c r="G2" s="3">
        <v>3</v>
      </c>
      <c r="H2" s="3">
        <v>1</v>
      </c>
      <c r="I2" s="3">
        <v>14</v>
      </c>
      <c r="J2" s="3">
        <v>8</v>
      </c>
      <c r="K2" s="5">
        <v>5</v>
      </c>
      <c r="L2" s="5">
        <v>36.9</v>
      </c>
    </row>
    <row r="3" spans="1:12" ht="15.75" x14ac:dyDescent="0.25">
      <c r="A3" s="4" t="s">
        <v>20</v>
      </c>
      <c r="B3" s="9"/>
      <c r="C3" s="3"/>
      <c r="D3" s="3"/>
      <c r="E3" s="3"/>
      <c r="F3" s="16"/>
      <c r="G3" s="3"/>
      <c r="H3" s="3"/>
      <c r="I3" s="3"/>
      <c r="J3" s="3"/>
      <c r="K3" s="5"/>
      <c r="L3" s="5"/>
    </row>
    <row r="4" spans="1:12" ht="15.75" x14ac:dyDescent="0.25">
      <c r="A4" s="21" t="s">
        <v>113</v>
      </c>
      <c r="B4" s="20">
        <v>12</v>
      </c>
      <c r="C4" s="18">
        <v>1</v>
      </c>
      <c r="D4" s="18">
        <v>36</v>
      </c>
      <c r="E4" s="18">
        <v>12</v>
      </c>
      <c r="F4" s="17">
        <v>58</v>
      </c>
      <c r="G4" s="18">
        <v>4</v>
      </c>
      <c r="H4" s="18">
        <v>27</v>
      </c>
      <c r="I4" s="18">
        <v>19</v>
      </c>
      <c r="J4" s="18">
        <v>1</v>
      </c>
      <c r="K4" s="19">
        <v>18</v>
      </c>
      <c r="L4" s="19">
        <v>25.9</v>
      </c>
    </row>
    <row r="5" spans="1:12" ht="15.75" x14ac:dyDescent="0.25">
      <c r="A5" s="21" t="s">
        <v>21</v>
      </c>
      <c r="B5" s="20"/>
      <c r="C5" s="18"/>
      <c r="D5" s="18"/>
      <c r="E5" s="18"/>
      <c r="F5" s="17"/>
      <c r="G5" s="18"/>
      <c r="H5" s="18"/>
      <c r="I5" s="18"/>
      <c r="J5" s="18"/>
      <c r="K5" s="19"/>
      <c r="L5" s="19"/>
    </row>
    <row r="6" spans="1:12" ht="15.75" x14ac:dyDescent="0.25">
      <c r="A6" s="4" t="s">
        <v>22</v>
      </c>
      <c r="B6" s="9">
        <v>13</v>
      </c>
      <c r="C6" s="3">
        <v>2</v>
      </c>
      <c r="D6" s="3">
        <v>55</v>
      </c>
      <c r="E6" s="3">
        <v>10</v>
      </c>
      <c r="F6" s="16">
        <v>59</v>
      </c>
      <c r="G6" s="3">
        <v>5</v>
      </c>
      <c r="H6" s="3">
        <v>34</v>
      </c>
      <c r="I6" s="3">
        <v>19</v>
      </c>
      <c r="J6" s="3">
        <v>28</v>
      </c>
      <c r="K6" s="5">
        <v>19</v>
      </c>
      <c r="L6" s="5">
        <v>30.6</v>
      </c>
    </row>
    <row r="7" spans="1:12" ht="15.75" x14ac:dyDescent="0.25">
      <c r="A7" s="4" t="s">
        <v>23</v>
      </c>
      <c r="B7" s="9"/>
      <c r="C7" s="5"/>
      <c r="D7" s="5"/>
      <c r="E7" s="3"/>
      <c r="F7" s="16"/>
      <c r="G7" s="3"/>
      <c r="H7" s="3"/>
      <c r="I7" s="3"/>
      <c r="J7" s="3"/>
      <c r="K7" s="5"/>
      <c r="L7" s="5"/>
    </row>
    <row r="8" spans="1:12" ht="15.75" x14ac:dyDescent="0.25">
      <c r="A8" s="21" t="s">
        <v>24</v>
      </c>
      <c r="B8" s="20">
        <v>14</v>
      </c>
      <c r="C8" s="18">
        <v>1</v>
      </c>
      <c r="D8" s="18">
        <v>29</v>
      </c>
      <c r="E8" s="18">
        <v>10</v>
      </c>
      <c r="F8" s="17">
        <v>52</v>
      </c>
      <c r="G8" s="18">
        <v>3</v>
      </c>
      <c r="H8" s="18">
        <v>58</v>
      </c>
      <c r="I8" s="18">
        <v>16</v>
      </c>
      <c r="J8" s="18">
        <v>19</v>
      </c>
      <c r="K8" s="19">
        <v>15</v>
      </c>
      <c r="L8" s="19">
        <v>30.9</v>
      </c>
    </row>
    <row r="9" spans="1:12" ht="15.75" x14ac:dyDescent="0.25">
      <c r="A9" s="21" t="s">
        <v>25</v>
      </c>
      <c r="B9" s="20"/>
      <c r="C9" s="19"/>
      <c r="D9" s="19"/>
      <c r="E9" s="18"/>
      <c r="F9" s="17"/>
      <c r="G9" s="18"/>
      <c r="H9" s="18"/>
      <c r="I9" s="18"/>
      <c r="J9" s="18"/>
      <c r="K9" s="19"/>
      <c r="L9" s="19"/>
    </row>
    <row r="10" spans="1:12" ht="15.75" x14ac:dyDescent="0.25">
      <c r="A10" s="4" t="s">
        <v>26</v>
      </c>
      <c r="B10" s="9">
        <v>15</v>
      </c>
      <c r="C10" s="3">
        <v>0</v>
      </c>
      <c r="D10" s="3">
        <v>53</v>
      </c>
      <c r="E10" s="3">
        <v>9</v>
      </c>
      <c r="F10" s="16">
        <v>9</v>
      </c>
      <c r="G10" s="3">
        <v>3</v>
      </c>
      <c r="H10" s="3">
        <v>21</v>
      </c>
      <c r="I10" s="3">
        <v>13</v>
      </c>
      <c r="J10" s="3">
        <v>23</v>
      </c>
      <c r="K10" s="5">
        <v>2</v>
      </c>
      <c r="L10" s="5">
        <v>36.700000000000003</v>
      </c>
    </row>
    <row r="11" spans="1:12" ht="15.75" x14ac:dyDescent="0.25">
      <c r="A11" s="4" t="s">
        <v>27</v>
      </c>
      <c r="B11" s="9"/>
      <c r="C11" s="3"/>
      <c r="D11" s="3"/>
      <c r="E11" s="3"/>
      <c r="F11" s="16"/>
      <c r="G11" s="3"/>
      <c r="H11" s="3"/>
      <c r="I11" s="3"/>
      <c r="J11" s="3"/>
      <c r="K11" s="5"/>
      <c r="L11" s="5"/>
    </row>
    <row r="12" spans="1:12" ht="15.75" x14ac:dyDescent="0.25">
      <c r="A12" s="21" t="s">
        <v>114</v>
      </c>
      <c r="B12" s="20">
        <v>16</v>
      </c>
      <c r="C12" s="18">
        <v>2</v>
      </c>
      <c r="D12" s="18">
        <v>11</v>
      </c>
      <c r="E12" s="18">
        <v>8</v>
      </c>
      <c r="F12" s="17">
        <v>7</v>
      </c>
      <c r="G12" s="18">
        <v>3</v>
      </c>
      <c r="H12" s="18">
        <v>52</v>
      </c>
      <c r="I12" s="18">
        <v>14</v>
      </c>
      <c r="J12" s="18">
        <v>10</v>
      </c>
      <c r="K12" s="19">
        <v>5</v>
      </c>
      <c r="L12" s="19">
        <v>41.4</v>
      </c>
    </row>
    <row r="13" spans="1:12" ht="15.75" x14ac:dyDescent="0.25">
      <c r="A13" s="21" t="s">
        <v>28</v>
      </c>
      <c r="B13" s="20"/>
      <c r="C13" s="18"/>
      <c r="D13" s="18"/>
      <c r="E13" s="18"/>
      <c r="F13" s="17"/>
      <c r="G13" s="18"/>
      <c r="H13" s="18"/>
      <c r="I13" s="18"/>
      <c r="J13" s="18"/>
      <c r="K13" s="19"/>
      <c r="L13" s="19"/>
    </row>
    <row r="14" spans="1:12" ht="15.75" x14ac:dyDescent="0.25">
      <c r="A14" s="4" t="s">
        <v>29</v>
      </c>
      <c r="B14" s="9">
        <v>17</v>
      </c>
      <c r="C14" s="3">
        <v>1</v>
      </c>
      <c r="D14" s="3">
        <v>16</v>
      </c>
      <c r="E14" s="3">
        <v>8</v>
      </c>
      <c r="F14" s="16">
        <v>56</v>
      </c>
      <c r="G14" s="3">
        <v>4</v>
      </c>
      <c r="H14" s="3">
        <v>28</v>
      </c>
      <c r="I14" s="3">
        <v>14</v>
      </c>
      <c r="J14" s="3">
        <v>40</v>
      </c>
      <c r="K14" s="5">
        <v>8</v>
      </c>
      <c r="L14" s="5">
        <v>37.6</v>
      </c>
    </row>
    <row r="15" spans="1:12" ht="15.75" x14ac:dyDescent="0.25">
      <c r="A15" s="4" t="s">
        <v>30</v>
      </c>
      <c r="B15" s="9"/>
      <c r="C15" s="5"/>
      <c r="D15" s="5"/>
      <c r="E15" s="3"/>
      <c r="F15" s="16"/>
      <c r="G15" s="3"/>
      <c r="H15" s="3"/>
      <c r="I15" s="3"/>
      <c r="J15" s="3"/>
      <c r="K15" s="5"/>
      <c r="L15" s="5"/>
    </row>
    <row r="16" spans="1:12" ht="15.75" x14ac:dyDescent="0.25">
      <c r="A16" s="21" t="s">
        <v>31</v>
      </c>
      <c r="B16" s="20">
        <v>18</v>
      </c>
      <c r="C16" s="18">
        <v>1</v>
      </c>
      <c r="D16" s="18">
        <v>10</v>
      </c>
      <c r="E16" s="18">
        <v>11</v>
      </c>
      <c r="F16" s="17">
        <v>5</v>
      </c>
      <c r="G16" s="18">
        <v>3</v>
      </c>
      <c r="H16" s="18">
        <v>52</v>
      </c>
      <c r="I16" s="18">
        <v>16</v>
      </c>
      <c r="J16" s="18">
        <v>7</v>
      </c>
      <c r="K16" s="19">
        <v>15</v>
      </c>
      <c r="L16" s="19">
        <v>30.3</v>
      </c>
    </row>
    <row r="17" spans="1:12" ht="15.75" x14ac:dyDescent="0.25">
      <c r="A17" s="21" t="s">
        <v>32</v>
      </c>
      <c r="B17" s="20"/>
      <c r="C17" s="19"/>
      <c r="D17" s="19"/>
      <c r="E17" s="18"/>
      <c r="F17" s="17"/>
      <c r="G17" s="18"/>
      <c r="H17" s="18"/>
      <c r="I17" s="18"/>
      <c r="J17" s="18"/>
      <c r="K17" s="19"/>
      <c r="L17" s="19"/>
    </row>
    <row r="18" spans="1:12" ht="15.75" x14ac:dyDescent="0.25">
      <c r="A18" s="4" t="s">
        <v>33</v>
      </c>
      <c r="B18" s="9">
        <v>19</v>
      </c>
      <c r="C18" s="3">
        <v>1</v>
      </c>
      <c r="D18" s="3">
        <v>6</v>
      </c>
      <c r="E18" s="3">
        <v>10</v>
      </c>
      <c r="F18" s="16">
        <v>30</v>
      </c>
      <c r="G18" s="3">
        <v>4</v>
      </c>
      <c r="H18" s="3">
        <v>0</v>
      </c>
      <c r="I18" s="3">
        <v>15</v>
      </c>
      <c r="J18" s="3">
        <v>36</v>
      </c>
      <c r="K18" s="5">
        <v>12</v>
      </c>
      <c r="L18" s="5">
        <v>32</v>
      </c>
    </row>
    <row r="19" spans="1:12" ht="15.75" x14ac:dyDescent="0.25">
      <c r="A19" s="4" t="s">
        <v>6</v>
      </c>
      <c r="B19" s="9"/>
      <c r="C19" s="5"/>
      <c r="D19" s="5"/>
      <c r="E19" s="3"/>
      <c r="F19" s="16"/>
      <c r="G19" s="3"/>
      <c r="H19" s="3"/>
      <c r="I19" s="3"/>
      <c r="J19" s="3"/>
      <c r="K19" s="5"/>
      <c r="L19" s="5"/>
    </row>
    <row r="20" spans="1:12" ht="15.75" x14ac:dyDescent="0.25">
      <c r="A20" s="21" t="s">
        <v>34</v>
      </c>
      <c r="B20" s="20">
        <v>20</v>
      </c>
      <c r="C20" s="18">
        <v>0</v>
      </c>
      <c r="D20" s="18">
        <v>46</v>
      </c>
      <c r="E20" s="18">
        <v>10</v>
      </c>
      <c r="F20" s="17">
        <v>13</v>
      </c>
      <c r="G20" s="18">
        <v>3</v>
      </c>
      <c r="H20" s="18">
        <v>39</v>
      </c>
      <c r="I20" s="18">
        <v>14</v>
      </c>
      <c r="J20" s="18">
        <v>38</v>
      </c>
      <c r="K20" s="19">
        <v>7</v>
      </c>
      <c r="L20" s="19">
        <v>32.9</v>
      </c>
    </row>
    <row r="21" spans="1:12" ht="15.75" x14ac:dyDescent="0.25">
      <c r="A21" s="21" t="s">
        <v>5</v>
      </c>
      <c r="B21" s="20"/>
      <c r="C21" s="19"/>
      <c r="D21" s="19"/>
      <c r="E21" s="18"/>
      <c r="F21" s="17"/>
      <c r="G21" s="18"/>
      <c r="H21" s="18"/>
      <c r="I21" s="18"/>
      <c r="J21" s="18"/>
      <c r="K21" s="19"/>
      <c r="L21" s="19"/>
    </row>
    <row r="22" spans="1:12" ht="15.75" x14ac:dyDescent="0.25">
      <c r="A22" s="4" t="s">
        <v>39</v>
      </c>
      <c r="B22" s="9">
        <v>21</v>
      </c>
      <c r="C22" s="3">
        <v>1</v>
      </c>
      <c r="D22" s="3">
        <v>0</v>
      </c>
      <c r="E22" s="3">
        <v>8</v>
      </c>
      <c r="F22" s="16">
        <v>53</v>
      </c>
      <c r="G22" s="3">
        <v>3</v>
      </c>
      <c r="H22" s="3">
        <v>51</v>
      </c>
      <c r="I22" s="3">
        <v>13</v>
      </c>
      <c r="J22" s="3">
        <v>44</v>
      </c>
      <c r="K22" s="5">
        <v>3</v>
      </c>
      <c r="L22" s="5">
        <v>37.799999999999997</v>
      </c>
    </row>
    <row r="23" spans="1:12" ht="15.75" x14ac:dyDescent="0.25">
      <c r="A23" s="4" t="s">
        <v>40</v>
      </c>
      <c r="B23" s="9"/>
      <c r="C23" s="3"/>
      <c r="D23" s="3"/>
      <c r="E23" s="3"/>
      <c r="F23" s="16"/>
      <c r="G23" s="3"/>
      <c r="H23" s="3"/>
      <c r="I23" s="3"/>
      <c r="J23" s="3"/>
      <c r="K23" s="5"/>
      <c r="L23" s="5"/>
    </row>
    <row r="24" spans="1:12" ht="15.75" x14ac:dyDescent="0.25">
      <c r="A24" s="21" t="s">
        <v>41</v>
      </c>
      <c r="B24" s="20">
        <v>22</v>
      </c>
      <c r="C24" s="18">
        <v>1</v>
      </c>
      <c r="D24" s="18">
        <v>20</v>
      </c>
      <c r="E24" s="18">
        <v>8</v>
      </c>
      <c r="F24" s="17">
        <v>38</v>
      </c>
      <c r="G24" s="18">
        <v>3</v>
      </c>
      <c r="H24" s="18">
        <v>52</v>
      </c>
      <c r="I24" s="18">
        <v>13</v>
      </c>
      <c r="J24" s="18">
        <v>50</v>
      </c>
      <c r="K24" s="19">
        <v>4</v>
      </c>
      <c r="L24" s="19">
        <v>38.9</v>
      </c>
    </row>
    <row r="25" spans="1:12" ht="15.75" x14ac:dyDescent="0.25">
      <c r="A25" s="21" t="s">
        <v>42</v>
      </c>
      <c r="B25" s="20"/>
      <c r="C25" s="18"/>
      <c r="D25" s="18"/>
      <c r="E25" s="18"/>
      <c r="F25" s="17"/>
      <c r="G25" s="18"/>
      <c r="H25" s="18"/>
      <c r="I25" s="18"/>
      <c r="J25" s="18"/>
      <c r="K25" s="19"/>
      <c r="L25" s="19"/>
    </row>
    <row r="26" spans="1:12" ht="15.75" x14ac:dyDescent="0.25">
      <c r="A26" s="4" t="s">
        <v>43</v>
      </c>
      <c r="B26" s="9">
        <v>23</v>
      </c>
      <c r="C26" s="3">
        <v>1</v>
      </c>
      <c r="D26" s="3">
        <v>40</v>
      </c>
      <c r="E26" s="3">
        <v>9</v>
      </c>
      <c r="F26" s="16">
        <v>25</v>
      </c>
      <c r="G26" s="3">
        <v>4</v>
      </c>
      <c r="H26" s="3">
        <v>30</v>
      </c>
      <c r="I26" s="3">
        <v>15</v>
      </c>
      <c r="J26" s="3">
        <v>35</v>
      </c>
      <c r="K26" s="5">
        <v>12</v>
      </c>
      <c r="L26" s="5">
        <v>35.700000000000003</v>
      </c>
    </row>
    <row r="27" spans="1:12" ht="15.75" x14ac:dyDescent="0.25">
      <c r="A27" s="4" t="s">
        <v>44</v>
      </c>
      <c r="B27" s="9"/>
      <c r="C27" s="3"/>
      <c r="D27" s="3"/>
      <c r="E27" s="3"/>
      <c r="F27" s="16"/>
      <c r="G27" s="3"/>
      <c r="H27" s="3"/>
      <c r="I27" s="3"/>
      <c r="J27" s="3"/>
      <c r="K27" s="5"/>
      <c r="L27" s="5"/>
    </row>
    <row r="28" spans="1:12" ht="15.75" x14ac:dyDescent="0.25">
      <c r="A28" s="21" t="s">
        <v>45</v>
      </c>
      <c r="B28" s="20">
        <v>24</v>
      </c>
      <c r="C28" s="18">
        <v>1</v>
      </c>
      <c r="D28" s="18">
        <v>35</v>
      </c>
      <c r="E28" s="18">
        <v>9</v>
      </c>
      <c r="F28" s="17">
        <v>33</v>
      </c>
      <c r="G28" s="18">
        <v>4</v>
      </c>
      <c r="H28" s="18">
        <v>22</v>
      </c>
      <c r="I28" s="18">
        <v>15</v>
      </c>
      <c r="J28" s="18">
        <v>30</v>
      </c>
      <c r="K28" s="19">
        <v>11</v>
      </c>
      <c r="L28" s="19">
        <v>35.200000000000003</v>
      </c>
    </row>
    <row r="29" spans="1:12" ht="15.75" x14ac:dyDescent="0.25">
      <c r="A29" s="21" t="s">
        <v>8</v>
      </c>
      <c r="B29" s="20"/>
      <c r="C29" s="18"/>
      <c r="D29" s="18"/>
      <c r="E29" s="18"/>
      <c r="F29" s="17"/>
      <c r="G29" s="18"/>
      <c r="H29" s="18"/>
      <c r="I29" s="18"/>
      <c r="J29" s="18"/>
      <c r="K29" s="19"/>
      <c r="L29" s="19"/>
    </row>
    <row r="30" spans="1:12" ht="15.75" x14ac:dyDescent="0.25">
      <c r="A30" s="4" t="s">
        <v>46</v>
      </c>
      <c r="B30" s="9">
        <v>25</v>
      </c>
      <c r="C30" s="3">
        <v>1</v>
      </c>
      <c r="D30" s="3">
        <v>4</v>
      </c>
      <c r="E30" s="3">
        <v>11</v>
      </c>
      <c r="F30" s="16">
        <v>17</v>
      </c>
      <c r="G30" s="3">
        <v>4</v>
      </c>
      <c r="H30" s="3">
        <v>40</v>
      </c>
      <c r="I30" s="3">
        <v>17</v>
      </c>
      <c r="J30" s="3">
        <v>1</v>
      </c>
      <c r="K30" s="5">
        <v>17</v>
      </c>
      <c r="L30" s="5">
        <v>29.8</v>
      </c>
    </row>
    <row r="31" spans="1:12" ht="15.75" x14ac:dyDescent="0.25">
      <c r="A31" s="4" t="s">
        <v>47</v>
      </c>
      <c r="B31" s="9"/>
      <c r="C31" s="3"/>
      <c r="D31" s="3"/>
      <c r="E31" s="3"/>
      <c r="F31" s="16"/>
      <c r="G31" s="3"/>
      <c r="H31" s="3"/>
      <c r="I31" s="3"/>
      <c r="J31" s="3"/>
      <c r="K31" s="5"/>
      <c r="L31" s="5"/>
    </row>
    <row r="32" spans="1:12" ht="15.75" x14ac:dyDescent="0.25">
      <c r="A32" s="21" t="s">
        <v>48</v>
      </c>
      <c r="B32" s="20">
        <v>26</v>
      </c>
      <c r="C32" s="18">
        <v>1</v>
      </c>
      <c r="D32" s="18">
        <v>8</v>
      </c>
      <c r="E32" s="18">
        <v>9</v>
      </c>
      <c r="F32" s="17">
        <v>41</v>
      </c>
      <c r="G32" s="18">
        <v>4</v>
      </c>
      <c r="H32" s="18">
        <v>19</v>
      </c>
      <c r="I32" s="18">
        <v>15</v>
      </c>
      <c r="J32" s="18">
        <v>8</v>
      </c>
      <c r="K32" s="19">
        <v>10</v>
      </c>
      <c r="L32" s="19">
        <v>34.700000000000003</v>
      </c>
    </row>
    <row r="33" spans="1:12" ht="15.75" x14ac:dyDescent="0.25">
      <c r="A33" s="21" t="s">
        <v>49</v>
      </c>
      <c r="B33" s="20"/>
      <c r="C33" s="18"/>
      <c r="D33" s="18"/>
      <c r="E33" s="18"/>
      <c r="F33" s="17"/>
      <c r="G33" s="18"/>
      <c r="H33" s="18"/>
      <c r="I33" s="18"/>
      <c r="J33" s="18"/>
      <c r="K33" s="19"/>
      <c r="L33" s="19"/>
    </row>
    <row r="34" spans="1:12" ht="15.75" x14ac:dyDescent="0.25">
      <c r="A34" s="4" t="s">
        <v>50</v>
      </c>
      <c r="B34" s="9">
        <v>27</v>
      </c>
      <c r="C34" s="3" t="s">
        <v>117</v>
      </c>
      <c r="D34" s="3" t="s">
        <v>117</v>
      </c>
      <c r="E34" s="3" t="s">
        <v>117</v>
      </c>
      <c r="F34" s="3" t="s">
        <v>117</v>
      </c>
      <c r="G34" s="3" t="s">
        <v>117</v>
      </c>
      <c r="H34" s="3" t="s">
        <v>117</v>
      </c>
      <c r="I34" s="3" t="s">
        <v>117</v>
      </c>
      <c r="J34" s="3" t="s">
        <v>117</v>
      </c>
      <c r="K34" s="3" t="s">
        <v>117</v>
      </c>
      <c r="L34" s="3" t="s">
        <v>117</v>
      </c>
    </row>
    <row r="35" spans="1:12" ht="15.75" x14ac:dyDescent="0.25">
      <c r="A35" s="4" t="s">
        <v>51</v>
      </c>
      <c r="B35" s="9"/>
      <c r="C35" s="3"/>
      <c r="D35" s="3"/>
      <c r="E35" s="3"/>
      <c r="F35" s="16"/>
      <c r="G35" s="3"/>
      <c r="H35" s="3"/>
      <c r="I35" s="3"/>
      <c r="J35" s="3"/>
      <c r="K35" s="5"/>
      <c r="L35" s="5"/>
    </row>
    <row r="36" spans="1:12" ht="15.75" x14ac:dyDescent="0.25">
      <c r="A36" s="21" t="s">
        <v>52</v>
      </c>
      <c r="B36" s="20">
        <v>28</v>
      </c>
      <c r="C36" s="18">
        <v>1</v>
      </c>
      <c r="D36" s="18">
        <v>10</v>
      </c>
      <c r="E36" s="18">
        <v>10</v>
      </c>
      <c r="F36" s="17">
        <v>2</v>
      </c>
      <c r="G36" s="18">
        <v>3</v>
      </c>
      <c r="H36" s="18">
        <v>35</v>
      </c>
      <c r="I36" s="18">
        <v>14</v>
      </c>
      <c r="J36" s="18">
        <v>47</v>
      </c>
      <c r="K36" s="19">
        <v>9</v>
      </c>
      <c r="L36" s="19">
        <v>33.5</v>
      </c>
    </row>
    <row r="37" spans="1:12" ht="15.75" x14ac:dyDescent="0.25">
      <c r="A37" s="21" t="s">
        <v>53</v>
      </c>
      <c r="B37" s="20"/>
      <c r="C37" s="19"/>
      <c r="D37" s="19"/>
      <c r="E37" s="18"/>
      <c r="F37" s="17"/>
      <c r="G37" s="18"/>
      <c r="H37" s="18"/>
      <c r="I37" s="18"/>
      <c r="J37" s="18"/>
      <c r="K37" s="19"/>
      <c r="L37" s="19"/>
    </row>
    <row r="38" spans="1:12" ht="15.75" x14ac:dyDescent="0.25">
      <c r="A38" s="4" t="s">
        <v>54</v>
      </c>
      <c r="B38" s="9">
        <v>29</v>
      </c>
      <c r="C38" s="3">
        <v>1</v>
      </c>
      <c r="D38" s="3">
        <v>14</v>
      </c>
      <c r="E38" s="3">
        <v>10</v>
      </c>
      <c r="F38" s="16">
        <v>59</v>
      </c>
      <c r="G38" s="3">
        <v>3</v>
      </c>
      <c r="H38" s="3">
        <v>53</v>
      </c>
      <c r="I38" s="3">
        <v>16</v>
      </c>
      <c r="J38" s="3">
        <v>6</v>
      </c>
      <c r="K38" s="5">
        <v>13</v>
      </c>
      <c r="L38" s="5">
        <v>30.6</v>
      </c>
    </row>
    <row r="39" spans="1:12" ht="15.75" x14ac:dyDescent="0.25">
      <c r="A39" s="4" t="s">
        <v>55</v>
      </c>
      <c r="B39" s="9"/>
      <c r="C39" s="3"/>
      <c r="D39" s="3"/>
      <c r="E39" s="3"/>
      <c r="F39" s="16"/>
      <c r="G39" s="3"/>
      <c r="H39" s="3"/>
      <c r="I39" s="3"/>
      <c r="J39" s="3"/>
      <c r="K39" s="5"/>
      <c r="L39" s="5"/>
    </row>
    <row r="40" spans="1:12" ht="15.75" x14ac:dyDescent="0.25">
      <c r="A40" s="21" t="s">
        <v>56</v>
      </c>
      <c r="B40" s="20">
        <v>30</v>
      </c>
      <c r="C40" s="18">
        <v>0</v>
      </c>
      <c r="D40" s="18">
        <v>52</v>
      </c>
      <c r="E40" s="18">
        <v>8</v>
      </c>
      <c r="F40" s="17">
        <v>44</v>
      </c>
      <c r="G40" s="18">
        <v>3</v>
      </c>
      <c r="H40" s="18">
        <v>30</v>
      </c>
      <c r="I40" s="18">
        <v>13</v>
      </c>
      <c r="J40" s="18">
        <v>6</v>
      </c>
      <c r="K40" s="19">
        <v>1</v>
      </c>
      <c r="L40" s="19">
        <v>38.5</v>
      </c>
    </row>
    <row r="41" spans="1:12" ht="15.75" x14ac:dyDescent="0.25">
      <c r="A41" s="21" t="s">
        <v>57</v>
      </c>
      <c r="B41" s="20"/>
      <c r="C41" s="18"/>
      <c r="D41" s="18"/>
      <c r="E41" s="18"/>
      <c r="F41" s="17"/>
      <c r="G41" s="18"/>
      <c r="H41" s="18"/>
      <c r="I41" s="18"/>
      <c r="J41" s="18"/>
      <c r="K41" s="19"/>
      <c r="L4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D5A1-BC81-42F2-BE7D-ABD8646DC372}">
  <dimension ref="A1:L6"/>
  <sheetViews>
    <sheetView workbookViewId="0">
      <selection activeCell="B22" sqref="B22"/>
    </sheetView>
  </sheetViews>
  <sheetFormatPr baseColWidth="10" defaultRowHeight="15" x14ac:dyDescent="0.25"/>
  <cols>
    <col min="1" max="1" width="29.5703125" customWidth="1"/>
    <col min="11" max="11" width="13.42578125" customWidth="1"/>
  </cols>
  <sheetData>
    <row r="1" spans="1:12" x14ac:dyDescent="0.25">
      <c r="A1" s="6" t="s">
        <v>72</v>
      </c>
      <c r="B1" s="8" t="s">
        <v>12</v>
      </c>
      <c r="C1" s="23" t="s">
        <v>14</v>
      </c>
      <c r="D1" s="23" t="s">
        <v>13</v>
      </c>
      <c r="E1" s="23" t="s">
        <v>36</v>
      </c>
      <c r="F1" s="23" t="s">
        <v>37</v>
      </c>
      <c r="G1" s="23" t="s">
        <v>15</v>
      </c>
      <c r="H1" s="23" t="s">
        <v>16</v>
      </c>
      <c r="I1" s="23" t="s">
        <v>17</v>
      </c>
      <c r="J1" s="23" t="s">
        <v>18</v>
      </c>
      <c r="K1" s="23" t="s">
        <v>108</v>
      </c>
      <c r="L1" s="23" t="s">
        <v>115</v>
      </c>
    </row>
    <row r="2" spans="1:12" ht="15.75" x14ac:dyDescent="0.25">
      <c r="A2" s="4" t="s">
        <v>58</v>
      </c>
      <c r="B2" s="13">
        <v>31</v>
      </c>
      <c r="C2" s="3">
        <v>3</v>
      </c>
      <c r="D2" s="3">
        <v>47</v>
      </c>
      <c r="E2" s="3">
        <v>13</v>
      </c>
      <c r="F2" s="3">
        <v>26</v>
      </c>
      <c r="G2" s="3">
        <v>5</v>
      </c>
      <c r="H2" s="3">
        <v>43</v>
      </c>
      <c r="I2" s="3">
        <v>22</v>
      </c>
      <c r="J2" s="3">
        <v>56</v>
      </c>
      <c r="K2" s="3">
        <v>4</v>
      </c>
      <c r="L2" s="3">
        <v>25</v>
      </c>
    </row>
    <row r="3" spans="1:12" ht="15.75" x14ac:dyDescent="0.25">
      <c r="A3" s="21" t="s">
        <v>59</v>
      </c>
      <c r="B3" s="22">
        <v>32</v>
      </c>
      <c r="C3" s="18" t="s">
        <v>117</v>
      </c>
      <c r="D3" s="18" t="s">
        <v>117</v>
      </c>
      <c r="E3" s="18" t="s">
        <v>117</v>
      </c>
      <c r="F3" s="18" t="s">
        <v>117</v>
      </c>
      <c r="G3" s="18" t="s">
        <v>117</v>
      </c>
      <c r="H3" s="18" t="s">
        <v>117</v>
      </c>
      <c r="I3" s="18" t="s">
        <v>117</v>
      </c>
      <c r="J3" s="18" t="s">
        <v>117</v>
      </c>
      <c r="K3" s="18" t="s">
        <v>117</v>
      </c>
      <c r="L3" s="18" t="s">
        <v>117</v>
      </c>
    </row>
    <row r="4" spans="1:12" ht="15.75" x14ac:dyDescent="0.25">
      <c r="A4" s="4" t="s">
        <v>60</v>
      </c>
      <c r="B4" s="13">
        <v>33</v>
      </c>
      <c r="C4" s="3">
        <v>2</v>
      </c>
      <c r="D4" s="3">
        <v>42</v>
      </c>
      <c r="E4" s="3">
        <v>9</v>
      </c>
      <c r="F4" s="3">
        <v>20.000000000000036</v>
      </c>
      <c r="G4" s="3">
        <v>3</v>
      </c>
      <c r="H4" s="3">
        <v>59</v>
      </c>
      <c r="I4" s="3">
        <v>16</v>
      </c>
      <c r="J4" s="3">
        <v>1</v>
      </c>
      <c r="K4" s="3">
        <v>1</v>
      </c>
      <c r="L4" s="3">
        <v>36</v>
      </c>
    </row>
    <row r="5" spans="1:12" ht="15.75" x14ac:dyDescent="0.25">
      <c r="A5" s="21" t="s">
        <v>61</v>
      </c>
      <c r="B5" s="22">
        <v>34</v>
      </c>
      <c r="C5" s="18">
        <v>3</v>
      </c>
      <c r="D5" s="18">
        <v>15</v>
      </c>
      <c r="E5" s="18">
        <v>9</v>
      </c>
      <c r="F5" s="18">
        <v>53</v>
      </c>
      <c r="G5" s="18">
        <v>4</v>
      </c>
      <c r="H5" s="18">
        <v>43</v>
      </c>
      <c r="I5" s="18">
        <v>17</v>
      </c>
      <c r="J5" s="18">
        <v>51</v>
      </c>
      <c r="K5" s="18">
        <v>3</v>
      </c>
      <c r="L5" s="18">
        <v>34</v>
      </c>
    </row>
    <row r="6" spans="1:12" ht="15.75" x14ac:dyDescent="0.25">
      <c r="A6" s="4" t="s">
        <v>62</v>
      </c>
      <c r="B6" s="13">
        <v>35</v>
      </c>
      <c r="C6" s="3">
        <v>2</v>
      </c>
      <c r="D6" s="3">
        <v>57</v>
      </c>
      <c r="E6" s="3">
        <v>10</v>
      </c>
      <c r="F6" s="3">
        <v>38</v>
      </c>
      <c r="G6" s="3">
        <v>4</v>
      </c>
      <c r="H6" s="3">
        <v>4</v>
      </c>
      <c r="I6" s="3">
        <v>17</v>
      </c>
      <c r="J6" s="3">
        <v>39</v>
      </c>
      <c r="K6" s="3">
        <v>2</v>
      </c>
      <c r="L6" s="3">
        <v>31.6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ECB6-25D3-486C-94C7-FE2FD730371E}">
  <dimension ref="A1:L11"/>
  <sheetViews>
    <sheetView workbookViewId="0">
      <selection activeCell="F27" sqref="F27"/>
    </sheetView>
  </sheetViews>
  <sheetFormatPr baseColWidth="10" defaultRowHeight="15" x14ac:dyDescent="0.25"/>
  <cols>
    <col min="1" max="1" width="25.7109375" customWidth="1"/>
  </cols>
  <sheetData>
    <row r="1" spans="1:12" x14ac:dyDescent="0.25">
      <c r="A1" s="23" t="s">
        <v>72</v>
      </c>
      <c r="B1" s="25" t="s">
        <v>12</v>
      </c>
      <c r="C1" s="23" t="s">
        <v>14</v>
      </c>
      <c r="D1" s="23" t="s">
        <v>13</v>
      </c>
      <c r="E1" s="23" t="s">
        <v>36</v>
      </c>
      <c r="F1" s="23" t="s">
        <v>37</v>
      </c>
      <c r="G1" s="23" t="s">
        <v>15</v>
      </c>
      <c r="H1" s="23" t="s">
        <v>16</v>
      </c>
      <c r="I1" s="23" t="s">
        <v>17</v>
      </c>
      <c r="J1" s="23" t="s">
        <v>18</v>
      </c>
      <c r="K1" s="25" t="s">
        <v>108</v>
      </c>
      <c r="L1" s="23" t="s">
        <v>115</v>
      </c>
    </row>
    <row r="2" spans="1:12" ht="15.75" x14ac:dyDescent="0.25">
      <c r="A2" s="4" t="s">
        <v>63</v>
      </c>
      <c r="B2" s="13">
        <v>36</v>
      </c>
      <c r="C2" s="3">
        <v>2</v>
      </c>
      <c r="D2" s="3">
        <v>16</v>
      </c>
      <c r="E2" s="3">
        <v>12</v>
      </c>
      <c r="F2" s="3">
        <v>2</v>
      </c>
      <c r="G2" s="3">
        <v>4</v>
      </c>
      <c r="H2" s="3">
        <v>8</v>
      </c>
      <c r="I2" s="3">
        <v>18</v>
      </c>
      <c r="J2" s="3">
        <v>26</v>
      </c>
      <c r="K2" s="9" t="s">
        <v>126</v>
      </c>
      <c r="L2" s="3">
        <v>27.9</v>
      </c>
    </row>
    <row r="3" spans="1:12" ht="15.75" x14ac:dyDescent="0.25">
      <c r="A3" s="21" t="s">
        <v>64</v>
      </c>
      <c r="B3" s="22">
        <v>37</v>
      </c>
      <c r="C3" s="18">
        <v>2</v>
      </c>
      <c r="D3" s="18">
        <v>34</v>
      </c>
      <c r="E3" s="18">
        <v>12</v>
      </c>
      <c r="F3" s="18">
        <v>21</v>
      </c>
      <c r="G3" s="18">
        <v>3</v>
      </c>
      <c r="H3" s="18">
        <v>33</v>
      </c>
      <c r="I3" s="18">
        <v>18</v>
      </c>
      <c r="J3" s="18">
        <v>28</v>
      </c>
      <c r="K3" s="20" t="s">
        <v>127</v>
      </c>
      <c r="L3" s="18">
        <v>27.2</v>
      </c>
    </row>
    <row r="4" spans="1:12" ht="15.75" x14ac:dyDescent="0.25">
      <c r="A4" s="4" t="s">
        <v>65</v>
      </c>
      <c r="B4" s="13">
        <v>38</v>
      </c>
      <c r="C4" s="3">
        <v>2</v>
      </c>
      <c r="D4" s="3">
        <v>52</v>
      </c>
      <c r="E4" s="3">
        <v>10</v>
      </c>
      <c r="F4" s="3">
        <v>46</v>
      </c>
      <c r="G4" s="3">
        <v>4</v>
      </c>
      <c r="H4" s="3">
        <v>37</v>
      </c>
      <c r="I4" s="3">
        <v>18</v>
      </c>
      <c r="J4" s="3">
        <v>15</v>
      </c>
      <c r="K4" s="9" t="s">
        <v>125</v>
      </c>
      <c r="L4" s="3">
        <v>31.2</v>
      </c>
    </row>
    <row r="5" spans="1:12" ht="15.75" x14ac:dyDescent="0.25">
      <c r="A5" s="21" t="s">
        <v>19</v>
      </c>
      <c r="B5" s="22">
        <v>39</v>
      </c>
      <c r="C5" s="18">
        <v>2</v>
      </c>
      <c r="D5" s="18">
        <v>5</v>
      </c>
      <c r="E5" s="18">
        <v>10</v>
      </c>
      <c r="F5" s="18">
        <v>20</v>
      </c>
      <c r="G5" s="18">
        <v>3</v>
      </c>
      <c r="H5" s="18">
        <v>20</v>
      </c>
      <c r="I5" s="18">
        <v>15</v>
      </c>
      <c r="J5" s="18">
        <v>45</v>
      </c>
      <c r="K5" s="20" t="s">
        <v>123</v>
      </c>
      <c r="L5" s="18">
        <v>32.5</v>
      </c>
    </row>
    <row r="6" spans="1:12" ht="15.75" x14ac:dyDescent="0.25">
      <c r="A6" s="4" t="s">
        <v>66</v>
      </c>
      <c r="B6" s="13">
        <v>40</v>
      </c>
      <c r="C6" s="3">
        <v>1</v>
      </c>
      <c r="D6" s="3">
        <v>54</v>
      </c>
      <c r="E6" s="3">
        <v>9</v>
      </c>
      <c r="F6" s="3">
        <v>53</v>
      </c>
      <c r="G6" s="3">
        <v>2</v>
      </c>
      <c r="H6" s="3">
        <v>59</v>
      </c>
      <c r="I6" s="3">
        <v>14</v>
      </c>
      <c r="J6" s="3">
        <v>46</v>
      </c>
      <c r="K6" s="9" t="s">
        <v>120</v>
      </c>
      <c r="L6" s="3">
        <v>34</v>
      </c>
    </row>
    <row r="7" spans="1:12" ht="15.75" x14ac:dyDescent="0.25">
      <c r="A7" s="21" t="s">
        <v>67</v>
      </c>
      <c r="B7" s="22">
        <v>41</v>
      </c>
      <c r="C7" s="18">
        <v>1</v>
      </c>
      <c r="D7" s="18">
        <v>54</v>
      </c>
      <c r="E7" s="18">
        <v>9</v>
      </c>
      <c r="F7" s="18">
        <v>17</v>
      </c>
      <c r="G7" s="18">
        <v>3</v>
      </c>
      <c r="H7" s="18">
        <v>58</v>
      </c>
      <c r="I7" s="18">
        <v>15</v>
      </c>
      <c r="J7" s="18">
        <v>9</v>
      </c>
      <c r="K7" s="20" t="s">
        <v>122</v>
      </c>
      <c r="L7" s="18">
        <v>36.200000000000003</v>
      </c>
    </row>
    <row r="8" spans="1:12" ht="15.75" x14ac:dyDescent="0.25">
      <c r="A8" s="4" t="s">
        <v>68</v>
      </c>
      <c r="B8" s="13">
        <v>42</v>
      </c>
      <c r="C8" s="3">
        <v>2</v>
      </c>
      <c r="D8" s="3">
        <v>18</v>
      </c>
      <c r="E8" s="3">
        <v>9</v>
      </c>
      <c r="F8" s="3">
        <v>34</v>
      </c>
      <c r="G8" s="3">
        <v>3</v>
      </c>
      <c r="H8" s="3">
        <v>4</v>
      </c>
      <c r="I8" s="3">
        <v>14</v>
      </c>
      <c r="J8" s="3">
        <v>56</v>
      </c>
      <c r="K8" s="9" t="s">
        <v>121</v>
      </c>
      <c r="L8" s="3">
        <v>35.1</v>
      </c>
    </row>
    <row r="9" spans="1:12" ht="15.75" x14ac:dyDescent="0.25">
      <c r="A9" s="21" t="s">
        <v>69</v>
      </c>
      <c r="B9" s="22">
        <v>43</v>
      </c>
      <c r="C9" s="18">
        <v>2</v>
      </c>
      <c r="D9" s="18">
        <v>21</v>
      </c>
      <c r="E9" s="18">
        <v>9</v>
      </c>
      <c r="F9" s="18">
        <v>56</v>
      </c>
      <c r="G9" s="18">
        <v>3</v>
      </c>
      <c r="H9" s="18">
        <v>34</v>
      </c>
      <c r="I9" s="18">
        <v>15</v>
      </c>
      <c r="J9" s="18">
        <v>51</v>
      </c>
      <c r="K9" s="20" t="s">
        <v>124</v>
      </c>
      <c r="L9" s="18">
        <v>33.799999999999997</v>
      </c>
    </row>
    <row r="10" spans="1:12" ht="15.75" x14ac:dyDescent="0.25">
      <c r="A10" s="4" t="s">
        <v>70</v>
      </c>
      <c r="B10" s="13">
        <v>44</v>
      </c>
      <c r="C10" s="3">
        <v>2</v>
      </c>
      <c r="D10" s="3">
        <v>54</v>
      </c>
      <c r="E10" s="3">
        <v>16</v>
      </c>
      <c r="F10" s="3">
        <v>28</v>
      </c>
      <c r="G10" s="3">
        <v>5</v>
      </c>
      <c r="H10" s="3">
        <v>1</v>
      </c>
      <c r="I10" s="3">
        <v>24</v>
      </c>
      <c r="J10" s="3">
        <v>23</v>
      </c>
      <c r="K10" s="9" t="s">
        <v>129</v>
      </c>
      <c r="L10" s="3">
        <v>20.399999999999999</v>
      </c>
    </row>
    <row r="11" spans="1:12" ht="15.75" x14ac:dyDescent="0.25">
      <c r="A11" s="21" t="s">
        <v>71</v>
      </c>
      <c r="B11" s="22">
        <v>45</v>
      </c>
      <c r="C11" s="18">
        <v>2</v>
      </c>
      <c r="D11" s="18">
        <v>36</v>
      </c>
      <c r="E11" s="18">
        <v>12</v>
      </c>
      <c r="F11" s="18">
        <v>52</v>
      </c>
      <c r="G11" s="18">
        <v>4</v>
      </c>
      <c r="H11" s="18">
        <v>16</v>
      </c>
      <c r="I11" s="18">
        <v>19</v>
      </c>
      <c r="J11" s="18">
        <v>44</v>
      </c>
      <c r="K11" s="20" t="s">
        <v>128</v>
      </c>
      <c r="L11" s="18">
        <v>26.1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477D-789D-4F92-8686-F0239EAB7B98}">
  <dimension ref="A1:N41"/>
  <sheetViews>
    <sheetView workbookViewId="0">
      <selection activeCell="P11" sqref="P11"/>
    </sheetView>
  </sheetViews>
  <sheetFormatPr baseColWidth="10" defaultRowHeight="15" x14ac:dyDescent="0.25"/>
  <cols>
    <col min="2" max="2" width="28" customWidth="1"/>
  </cols>
  <sheetData>
    <row r="1" spans="1:14" s="27" customFormat="1" x14ac:dyDescent="0.25">
      <c r="A1" s="25" t="s">
        <v>10</v>
      </c>
      <c r="B1" s="23" t="s">
        <v>72</v>
      </c>
      <c r="C1" s="25" t="s">
        <v>12</v>
      </c>
      <c r="D1" s="23" t="s">
        <v>14</v>
      </c>
      <c r="E1" s="23" t="s">
        <v>13</v>
      </c>
      <c r="F1" s="23" t="s">
        <v>36</v>
      </c>
      <c r="G1" s="23" t="s">
        <v>37</v>
      </c>
      <c r="H1" s="23" t="s">
        <v>15</v>
      </c>
      <c r="I1" s="23" t="s">
        <v>16</v>
      </c>
      <c r="J1" s="23" t="s">
        <v>17</v>
      </c>
      <c r="K1" s="23" t="s">
        <v>18</v>
      </c>
      <c r="L1" s="23" t="s">
        <v>108</v>
      </c>
      <c r="M1" s="23" t="s">
        <v>159</v>
      </c>
      <c r="N1" s="23" t="s">
        <v>115</v>
      </c>
    </row>
    <row r="2" spans="1:14" ht="15.75" x14ac:dyDescent="0.25">
      <c r="A2" s="9">
        <v>1</v>
      </c>
      <c r="B2" s="4" t="s">
        <v>73</v>
      </c>
      <c r="C2" s="13">
        <v>46</v>
      </c>
      <c r="D2" s="3">
        <v>2</v>
      </c>
      <c r="E2" s="3">
        <v>39</v>
      </c>
      <c r="F2" s="3">
        <v>9</v>
      </c>
      <c r="G2" s="3">
        <v>7</v>
      </c>
      <c r="H2" s="3">
        <v>3</v>
      </c>
      <c r="I2" s="3">
        <v>49</v>
      </c>
      <c r="J2" s="3">
        <v>15</v>
      </c>
      <c r="K2" s="3">
        <v>35</v>
      </c>
      <c r="L2" s="5" t="s">
        <v>125</v>
      </c>
      <c r="M2" s="5">
        <v>5</v>
      </c>
      <c r="N2" s="5">
        <v>36.799999999999997</v>
      </c>
    </row>
    <row r="3" spans="1:14" ht="15.75" x14ac:dyDescent="0.25">
      <c r="A3" s="20">
        <v>1</v>
      </c>
      <c r="B3" s="21" t="s">
        <v>74</v>
      </c>
      <c r="C3" s="22">
        <v>47</v>
      </c>
      <c r="D3" s="18">
        <v>4</v>
      </c>
      <c r="E3" s="18">
        <v>7</v>
      </c>
      <c r="F3" s="18">
        <v>14</v>
      </c>
      <c r="G3" s="18">
        <v>56</v>
      </c>
      <c r="H3" s="18">
        <v>5</v>
      </c>
      <c r="I3" s="18">
        <v>49</v>
      </c>
      <c r="J3" s="18">
        <v>24</v>
      </c>
      <c r="K3" s="18">
        <v>52</v>
      </c>
      <c r="L3" s="19" t="s">
        <v>158</v>
      </c>
      <c r="M3" s="19">
        <v>33</v>
      </c>
      <c r="N3" s="19">
        <v>22.5</v>
      </c>
    </row>
    <row r="4" spans="1:14" ht="15.75" x14ac:dyDescent="0.25">
      <c r="A4" s="9">
        <v>2</v>
      </c>
      <c r="B4" s="4" t="s">
        <v>75</v>
      </c>
      <c r="C4" s="13">
        <v>48</v>
      </c>
      <c r="D4" s="3">
        <v>2</v>
      </c>
      <c r="E4" s="3">
        <v>42</v>
      </c>
      <c r="F4" s="3">
        <v>11</v>
      </c>
      <c r="G4" s="3">
        <v>1</v>
      </c>
      <c r="H4" s="3">
        <v>4</v>
      </c>
      <c r="I4" s="3">
        <v>32</v>
      </c>
      <c r="J4" s="3">
        <v>18</v>
      </c>
      <c r="K4" s="3">
        <v>15</v>
      </c>
      <c r="L4" s="5" t="s">
        <v>144</v>
      </c>
      <c r="M4" s="5">
        <v>19</v>
      </c>
      <c r="N4" s="5">
        <v>30.5</v>
      </c>
    </row>
    <row r="5" spans="1:14" ht="15.75" x14ac:dyDescent="0.25">
      <c r="A5" s="20">
        <v>2</v>
      </c>
      <c r="B5" s="21" t="s">
        <v>76</v>
      </c>
      <c r="C5" s="22">
        <v>49</v>
      </c>
      <c r="D5" s="18">
        <v>3</v>
      </c>
      <c r="E5" s="18">
        <v>20</v>
      </c>
      <c r="F5" s="18">
        <v>10</v>
      </c>
      <c r="G5" s="18">
        <v>0</v>
      </c>
      <c r="H5" s="18">
        <v>5</v>
      </c>
      <c r="I5" s="18">
        <v>30</v>
      </c>
      <c r="J5" s="18">
        <v>18</v>
      </c>
      <c r="K5" s="18">
        <v>50</v>
      </c>
      <c r="L5" s="19" t="s">
        <v>147</v>
      </c>
      <c r="M5" s="19">
        <v>22</v>
      </c>
      <c r="N5" s="19">
        <v>33.6</v>
      </c>
    </row>
    <row r="6" spans="1:14" ht="15.75" x14ac:dyDescent="0.25">
      <c r="A6" s="9">
        <v>3</v>
      </c>
      <c r="B6" s="4" t="s">
        <v>77</v>
      </c>
      <c r="C6" s="13">
        <v>50</v>
      </c>
      <c r="D6" s="3">
        <v>3</v>
      </c>
      <c r="E6" s="3">
        <v>59</v>
      </c>
      <c r="F6" s="3">
        <v>10</v>
      </c>
      <c r="G6" s="3">
        <v>24</v>
      </c>
      <c r="H6" s="3">
        <v>3</v>
      </c>
      <c r="I6" s="3">
        <v>9</v>
      </c>
      <c r="J6" s="3">
        <v>17</v>
      </c>
      <c r="K6" s="3">
        <v>32</v>
      </c>
      <c r="L6" s="5" t="s">
        <v>139</v>
      </c>
      <c r="M6" s="5">
        <v>13</v>
      </c>
      <c r="N6" s="5">
        <v>32.299999999999997</v>
      </c>
    </row>
    <row r="7" spans="1:14" ht="15.75" x14ac:dyDescent="0.25">
      <c r="A7" s="20">
        <v>3</v>
      </c>
      <c r="B7" s="21" t="s">
        <v>78</v>
      </c>
      <c r="C7" s="22">
        <v>51</v>
      </c>
      <c r="D7" s="18">
        <v>2</v>
      </c>
      <c r="E7" s="18">
        <v>13</v>
      </c>
      <c r="F7" s="18">
        <v>10</v>
      </c>
      <c r="G7" s="18">
        <v>40</v>
      </c>
      <c r="H7" s="18">
        <v>3</v>
      </c>
      <c r="I7" s="18">
        <v>52</v>
      </c>
      <c r="J7" s="18">
        <v>16</v>
      </c>
      <c r="K7" s="18">
        <v>45</v>
      </c>
      <c r="L7" s="19" t="s">
        <v>123</v>
      </c>
      <c r="M7" s="19">
        <v>10</v>
      </c>
      <c r="N7" s="19">
        <v>31.5</v>
      </c>
    </row>
    <row r="8" spans="1:14" ht="15.75" x14ac:dyDescent="0.25">
      <c r="A8" s="9">
        <v>4</v>
      </c>
      <c r="B8" s="4" t="s">
        <v>79</v>
      </c>
      <c r="C8" s="13">
        <v>52</v>
      </c>
      <c r="D8" s="3">
        <v>2</v>
      </c>
      <c r="E8" s="3">
        <v>19</v>
      </c>
      <c r="F8" s="3">
        <v>9</v>
      </c>
      <c r="G8" s="3">
        <v>21</v>
      </c>
      <c r="H8" s="3">
        <v>3</v>
      </c>
      <c r="I8" s="3">
        <v>55</v>
      </c>
      <c r="J8" s="3">
        <v>15</v>
      </c>
      <c r="K8" s="3">
        <v>35</v>
      </c>
      <c r="L8" s="5" t="s">
        <v>126</v>
      </c>
      <c r="M8" s="5">
        <v>6</v>
      </c>
      <c r="N8" s="5">
        <v>35.9</v>
      </c>
    </row>
    <row r="9" spans="1:14" s="19" customFormat="1" ht="15.75" x14ac:dyDescent="0.25">
      <c r="A9" s="20">
        <v>4</v>
      </c>
      <c r="B9" s="21" t="s">
        <v>80</v>
      </c>
      <c r="C9" s="22">
        <v>53</v>
      </c>
      <c r="D9" s="18" t="s">
        <v>117</v>
      </c>
      <c r="E9" s="18" t="s">
        <v>117</v>
      </c>
      <c r="F9" s="18" t="s">
        <v>117</v>
      </c>
      <c r="G9" s="18" t="s">
        <v>117</v>
      </c>
      <c r="H9" s="18" t="s">
        <v>117</v>
      </c>
      <c r="I9" s="18" t="s">
        <v>117</v>
      </c>
      <c r="J9" s="18" t="s">
        <v>117</v>
      </c>
      <c r="K9" s="18" t="s">
        <v>117</v>
      </c>
      <c r="L9" s="18" t="s">
        <v>117</v>
      </c>
      <c r="M9" s="18"/>
      <c r="N9" s="18" t="s">
        <v>117</v>
      </c>
    </row>
    <row r="10" spans="1:14" ht="15.75" x14ac:dyDescent="0.25">
      <c r="A10" s="9">
        <v>5</v>
      </c>
      <c r="B10" s="4" t="s">
        <v>81</v>
      </c>
      <c r="C10" s="13">
        <v>54</v>
      </c>
      <c r="D10" s="3">
        <v>3</v>
      </c>
      <c r="E10" s="3">
        <v>15</v>
      </c>
      <c r="F10" s="3">
        <v>10</v>
      </c>
      <c r="G10" s="3">
        <v>42</v>
      </c>
      <c r="H10" s="3">
        <v>4</v>
      </c>
      <c r="I10" s="3">
        <v>54</v>
      </c>
      <c r="J10" s="3">
        <v>18</v>
      </c>
      <c r="K10" s="3">
        <v>51</v>
      </c>
      <c r="L10" s="5" t="s">
        <v>148</v>
      </c>
      <c r="M10" s="5">
        <v>23</v>
      </c>
      <c r="N10" s="5">
        <v>31.4</v>
      </c>
    </row>
    <row r="11" spans="1:14" ht="15.75" x14ac:dyDescent="0.25">
      <c r="A11" s="20">
        <v>5</v>
      </c>
      <c r="B11" s="21" t="s">
        <v>82</v>
      </c>
      <c r="C11" s="22">
        <v>55</v>
      </c>
      <c r="D11" s="18">
        <v>2</v>
      </c>
      <c r="E11" s="18">
        <v>0</v>
      </c>
      <c r="F11" s="18">
        <v>8</v>
      </c>
      <c r="G11" s="18">
        <v>57</v>
      </c>
      <c r="H11" s="18">
        <v>3</v>
      </c>
      <c r="I11" s="18">
        <v>16</v>
      </c>
      <c r="J11" s="18">
        <v>14</v>
      </c>
      <c r="K11" s="18">
        <v>13</v>
      </c>
      <c r="L11" s="19" t="s">
        <v>121</v>
      </c>
      <c r="M11" s="19">
        <v>2</v>
      </c>
      <c r="N11" s="19">
        <v>37.5</v>
      </c>
    </row>
    <row r="12" spans="1:14" ht="15.75" x14ac:dyDescent="0.25">
      <c r="A12" s="9">
        <v>1</v>
      </c>
      <c r="B12" s="4" t="s">
        <v>83</v>
      </c>
      <c r="C12" s="13">
        <v>56</v>
      </c>
      <c r="D12" s="3">
        <v>3</v>
      </c>
      <c r="E12" s="3">
        <v>3</v>
      </c>
      <c r="F12" s="3">
        <v>10</v>
      </c>
      <c r="G12" s="3">
        <v>52</v>
      </c>
      <c r="H12" s="3">
        <v>4</v>
      </c>
      <c r="I12" s="3">
        <v>7</v>
      </c>
      <c r="J12" s="3">
        <v>18</v>
      </c>
      <c r="K12" s="3">
        <v>2</v>
      </c>
      <c r="L12" s="5" t="s">
        <v>143</v>
      </c>
      <c r="M12" s="5">
        <v>18</v>
      </c>
      <c r="N12" s="5">
        <v>30.9</v>
      </c>
    </row>
    <row r="13" spans="1:14" ht="15.75" x14ac:dyDescent="0.25">
      <c r="A13" s="20">
        <v>1</v>
      </c>
      <c r="B13" s="21" t="s">
        <v>84</v>
      </c>
      <c r="C13" s="22">
        <v>57</v>
      </c>
      <c r="D13" s="18">
        <v>2</v>
      </c>
      <c r="E13" s="18">
        <v>54</v>
      </c>
      <c r="F13" s="18">
        <v>10</v>
      </c>
      <c r="G13" s="18">
        <v>7</v>
      </c>
      <c r="H13" s="18">
        <v>3</v>
      </c>
      <c r="I13" s="18">
        <v>53</v>
      </c>
      <c r="J13" s="18">
        <v>16</v>
      </c>
      <c r="K13" s="18">
        <v>54</v>
      </c>
      <c r="L13" s="19" t="s">
        <v>138</v>
      </c>
      <c r="M13" s="19">
        <v>12</v>
      </c>
      <c r="N13" s="19">
        <v>33.200000000000003</v>
      </c>
    </row>
    <row r="14" spans="1:14" ht="15.75" x14ac:dyDescent="0.25">
      <c r="A14" s="9">
        <v>2</v>
      </c>
      <c r="B14" s="4" t="s">
        <v>85</v>
      </c>
      <c r="C14" s="13">
        <v>58</v>
      </c>
      <c r="D14" s="3">
        <v>3</v>
      </c>
      <c r="E14" s="3">
        <v>29</v>
      </c>
      <c r="F14" s="3">
        <v>11</v>
      </c>
      <c r="G14" s="3">
        <v>47</v>
      </c>
      <c r="H14" s="3">
        <v>5</v>
      </c>
      <c r="I14" s="3">
        <v>22</v>
      </c>
      <c r="J14" s="3">
        <v>20</v>
      </c>
      <c r="K14" s="3">
        <v>38</v>
      </c>
      <c r="L14" s="5" t="s">
        <v>153</v>
      </c>
      <c r="M14" s="5">
        <v>28</v>
      </c>
      <c r="N14" s="5">
        <v>28.5</v>
      </c>
    </row>
    <row r="15" spans="1:14" ht="15.75" x14ac:dyDescent="0.25">
      <c r="A15" s="20">
        <v>2</v>
      </c>
      <c r="B15" s="21" t="s">
        <v>86</v>
      </c>
      <c r="C15" s="22">
        <v>59</v>
      </c>
      <c r="D15" s="18">
        <v>3</v>
      </c>
      <c r="E15" s="18">
        <v>21</v>
      </c>
      <c r="F15" s="18">
        <v>10</v>
      </c>
      <c r="G15" s="18">
        <v>40</v>
      </c>
      <c r="H15" s="18">
        <v>5</v>
      </c>
      <c r="I15" s="18">
        <v>24</v>
      </c>
      <c r="J15" s="18">
        <v>19</v>
      </c>
      <c r="K15" s="18">
        <v>25</v>
      </c>
      <c r="L15" s="19" t="s">
        <v>150</v>
      </c>
      <c r="M15" s="19">
        <v>25</v>
      </c>
      <c r="N15" s="19">
        <v>31.5</v>
      </c>
    </row>
    <row r="16" spans="1:14" ht="15.75" x14ac:dyDescent="0.25">
      <c r="A16" s="9">
        <v>3</v>
      </c>
      <c r="B16" s="24" t="s">
        <v>119</v>
      </c>
      <c r="C16" s="13">
        <v>60</v>
      </c>
      <c r="D16" s="3">
        <v>2</v>
      </c>
      <c r="E16" s="3">
        <v>36</v>
      </c>
      <c r="F16" s="3">
        <v>16</v>
      </c>
      <c r="G16" s="3">
        <v>14</v>
      </c>
      <c r="H16" s="3" t="s">
        <v>130</v>
      </c>
      <c r="I16" s="3" t="s">
        <v>130</v>
      </c>
      <c r="J16" s="3" t="s">
        <v>130</v>
      </c>
      <c r="K16" s="3" t="s">
        <v>130</v>
      </c>
      <c r="L16" s="5" t="s">
        <v>130</v>
      </c>
      <c r="M16" s="5"/>
      <c r="N16" s="5">
        <v>20.7</v>
      </c>
    </row>
    <row r="17" spans="1:14" s="19" customFormat="1" ht="15.75" x14ac:dyDescent="0.25">
      <c r="A17" s="20">
        <v>3</v>
      </c>
      <c r="B17" s="21" t="s">
        <v>87</v>
      </c>
      <c r="C17" s="22">
        <v>61</v>
      </c>
      <c r="D17" s="18" t="s">
        <v>117</v>
      </c>
      <c r="E17" s="18" t="s">
        <v>117</v>
      </c>
      <c r="F17" s="18" t="s">
        <v>117</v>
      </c>
      <c r="G17" s="18" t="s">
        <v>117</v>
      </c>
      <c r="H17" s="18" t="s">
        <v>117</v>
      </c>
      <c r="I17" s="18" t="s">
        <v>117</v>
      </c>
      <c r="J17" s="18" t="s">
        <v>117</v>
      </c>
      <c r="K17" s="18" t="s">
        <v>117</v>
      </c>
      <c r="L17" s="18" t="s">
        <v>117</v>
      </c>
      <c r="M17" s="18"/>
      <c r="N17" s="18" t="s">
        <v>117</v>
      </c>
    </row>
    <row r="18" spans="1:14" ht="15.75" x14ac:dyDescent="0.25">
      <c r="A18" s="9">
        <v>4</v>
      </c>
      <c r="B18" s="4" t="s">
        <v>88</v>
      </c>
      <c r="C18" s="13">
        <v>62</v>
      </c>
      <c r="D18" s="3">
        <v>2</v>
      </c>
      <c r="E18" s="3">
        <v>50</v>
      </c>
      <c r="F18" s="3">
        <v>10</v>
      </c>
      <c r="G18" s="3">
        <v>20</v>
      </c>
      <c r="H18" s="3">
        <v>4</v>
      </c>
      <c r="I18" s="3">
        <v>26</v>
      </c>
      <c r="J18" s="3">
        <v>17</v>
      </c>
      <c r="K18" s="3">
        <v>36</v>
      </c>
      <c r="L18" s="5" t="s">
        <v>141</v>
      </c>
      <c r="M18" s="5">
        <v>15</v>
      </c>
      <c r="N18" s="5">
        <v>32.5</v>
      </c>
    </row>
    <row r="19" spans="1:14" ht="15.75" x14ac:dyDescent="0.25">
      <c r="A19" s="20">
        <v>4</v>
      </c>
      <c r="B19" s="21" t="s">
        <v>89</v>
      </c>
      <c r="C19" s="22">
        <v>63</v>
      </c>
      <c r="D19" s="18">
        <v>2</v>
      </c>
      <c r="E19" s="18">
        <v>25</v>
      </c>
      <c r="F19" s="18">
        <v>9</v>
      </c>
      <c r="G19" s="18">
        <v>58</v>
      </c>
      <c r="H19" s="18">
        <v>4</v>
      </c>
      <c r="I19" s="18">
        <v>4</v>
      </c>
      <c r="J19" s="18">
        <v>16</v>
      </c>
      <c r="K19" s="18">
        <v>27</v>
      </c>
      <c r="L19" s="19" t="s">
        <v>129</v>
      </c>
      <c r="M19" s="19">
        <v>8</v>
      </c>
      <c r="N19" s="19">
        <v>33.700000000000003</v>
      </c>
    </row>
    <row r="20" spans="1:14" ht="15.75" x14ac:dyDescent="0.25">
      <c r="A20" s="9">
        <v>5</v>
      </c>
      <c r="B20" s="26" t="s">
        <v>102</v>
      </c>
      <c r="C20" s="13">
        <v>64</v>
      </c>
      <c r="D20" s="3">
        <v>2</v>
      </c>
      <c r="E20" s="3">
        <v>22</v>
      </c>
      <c r="F20" s="3">
        <v>9</v>
      </c>
      <c r="G20" s="3">
        <v>0</v>
      </c>
      <c r="H20" s="3">
        <v>4</v>
      </c>
      <c r="I20" s="3">
        <v>13</v>
      </c>
      <c r="J20" s="3">
        <v>15</v>
      </c>
      <c r="K20" s="3">
        <v>35</v>
      </c>
      <c r="L20" s="5" t="s">
        <v>127</v>
      </c>
      <c r="M20" s="5">
        <v>7</v>
      </c>
      <c r="N20" s="5">
        <v>37.299999999999997</v>
      </c>
    </row>
    <row r="21" spans="1:14" ht="15.75" x14ac:dyDescent="0.25">
      <c r="A21" s="20">
        <v>5</v>
      </c>
      <c r="B21" s="21" t="s">
        <v>90</v>
      </c>
      <c r="C21" s="22">
        <v>65</v>
      </c>
      <c r="D21" s="18">
        <v>3</v>
      </c>
      <c r="E21" s="18">
        <v>28</v>
      </c>
      <c r="F21" s="18">
        <v>10</v>
      </c>
      <c r="G21" s="18">
        <v>46</v>
      </c>
      <c r="H21" s="18">
        <v>5</v>
      </c>
      <c r="I21" s="18">
        <v>7</v>
      </c>
      <c r="J21" s="18">
        <v>19</v>
      </c>
      <c r="K21" s="18">
        <v>21</v>
      </c>
      <c r="L21" s="19" t="s">
        <v>149</v>
      </c>
      <c r="M21" s="19">
        <v>24</v>
      </c>
      <c r="N21" s="19">
        <v>31.2</v>
      </c>
    </row>
    <row r="22" spans="1:14" ht="15.75" x14ac:dyDescent="0.25">
      <c r="A22" s="9">
        <v>1</v>
      </c>
      <c r="B22" s="4" t="s">
        <v>91</v>
      </c>
      <c r="C22" s="13">
        <v>66</v>
      </c>
      <c r="D22" s="3">
        <v>2</v>
      </c>
      <c r="E22" s="3">
        <v>51</v>
      </c>
      <c r="F22" s="3">
        <v>10</v>
      </c>
      <c r="G22" s="3">
        <v>52</v>
      </c>
      <c r="H22" s="3">
        <v>4</v>
      </c>
      <c r="I22" s="3">
        <v>57</v>
      </c>
      <c r="J22" s="3">
        <v>18</v>
      </c>
      <c r="K22" s="3">
        <v>40</v>
      </c>
      <c r="L22" s="5" t="s">
        <v>146</v>
      </c>
      <c r="M22" s="5">
        <v>21</v>
      </c>
      <c r="N22" s="5">
        <v>30.9</v>
      </c>
    </row>
    <row r="23" spans="1:14" ht="15.75" x14ac:dyDescent="0.25">
      <c r="A23" s="20">
        <v>1</v>
      </c>
      <c r="B23" s="21" t="s">
        <v>92</v>
      </c>
      <c r="C23" s="22">
        <v>67</v>
      </c>
      <c r="D23" s="18">
        <v>3</v>
      </c>
      <c r="E23" s="18">
        <v>2</v>
      </c>
      <c r="F23" s="18">
        <v>10</v>
      </c>
      <c r="G23" s="18">
        <v>11</v>
      </c>
      <c r="H23" s="18">
        <v>9</v>
      </c>
      <c r="I23" s="18">
        <v>17</v>
      </c>
      <c r="J23" s="18">
        <v>22</v>
      </c>
      <c r="K23" s="18">
        <v>30</v>
      </c>
      <c r="L23" s="19" t="s">
        <v>156</v>
      </c>
      <c r="M23" s="19">
        <v>31</v>
      </c>
      <c r="N23" s="19">
        <v>33</v>
      </c>
    </row>
    <row r="24" spans="1:14" ht="15.75" x14ac:dyDescent="0.25">
      <c r="A24" s="9">
        <v>2</v>
      </c>
      <c r="B24" s="4" t="s">
        <v>93</v>
      </c>
      <c r="C24" s="13">
        <v>68</v>
      </c>
      <c r="D24" s="3">
        <v>3</v>
      </c>
      <c r="E24" s="3">
        <v>14</v>
      </c>
      <c r="F24" s="3">
        <v>12</v>
      </c>
      <c r="G24" s="3">
        <v>16</v>
      </c>
      <c r="H24" s="3">
        <v>6</v>
      </c>
      <c r="I24" s="3">
        <v>6</v>
      </c>
      <c r="J24" s="3">
        <v>21</v>
      </c>
      <c r="K24" s="3">
        <v>36</v>
      </c>
      <c r="L24" s="5" t="s">
        <v>155</v>
      </c>
      <c r="M24" s="5">
        <v>30</v>
      </c>
      <c r="N24" s="5">
        <v>27.4</v>
      </c>
    </row>
    <row r="25" spans="1:14" s="19" customFormat="1" ht="15.75" x14ac:dyDescent="0.25">
      <c r="A25" s="20">
        <v>2</v>
      </c>
      <c r="B25" s="21" t="s">
        <v>94</v>
      </c>
      <c r="C25" s="22">
        <v>69</v>
      </c>
      <c r="D25" s="18" t="s">
        <v>117</v>
      </c>
      <c r="E25" s="18" t="s">
        <v>117</v>
      </c>
      <c r="F25" s="18" t="s">
        <v>117</v>
      </c>
      <c r="G25" s="18" t="s">
        <v>117</v>
      </c>
      <c r="H25" s="18" t="s">
        <v>117</v>
      </c>
      <c r="I25" s="18" t="s">
        <v>117</v>
      </c>
      <c r="J25" s="18" t="s">
        <v>117</v>
      </c>
      <c r="K25" s="18" t="s">
        <v>117</v>
      </c>
      <c r="L25" s="18" t="s">
        <v>117</v>
      </c>
      <c r="M25" s="18"/>
      <c r="N25" s="18" t="s">
        <v>117</v>
      </c>
    </row>
    <row r="26" spans="1:14" ht="15.75" x14ac:dyDescent="0.25">
      <c r="A26" s="9">
        <v>3</v>
      </c>
      <c r="B26" s="4" t="s">
        <v>95</v>
      </c>
      <c r="C26" s="13">
        <v>70</v>
      </c>
      <c r="D26" s="3">
        <v>2</v>
      </c>
      <c r="E26" s="3">
        <v>54</v>
      </c>
      <c r="F26" s="3">
        <v>8</v>
      </c>
      <c r="G26" s="3">
        <v>42</v>
      </c>
      <c r="H26" s="3">
        <v>2</v>
      </c>
      <c r="I26" s="3">
        <v>54</v>
      </c>
      <c r="J26" s="3">
        <v>14</v>
      </c>
      <c r="K26" s="3">
        <v>30</v>
      </c>
      <c r="L26" s="5" t="s">
        <v>122</v>
      </c>
      <c r="M26" s="5">
        <v>3</v>
      </c>
      <c r="N26" s="5">
        <v>38.6</v>
      </c>
    </row>
    <row r="27" spans="1:14" ht="15.75" x14ac:dyDescent="0.25">
      <c r="A27" s="20">
        <v>3</v>
      </c>
      <c r="B27" s="21" t="s">
        <v>96</v>
      </c>
      <c r="C27" s="22">
        <v>71</v>
      </c>
      <c r="D27" s="18">
        <v>2</v>
      </c>
      <c r="E27" s="18">
        <v>12</v>
      </c>
      <c r="F27" s="18">
        <v>12</v>
      </c>
      <c r="G27" s="18">
        <v>13</v>
      </c>
      <c r="H27" s="18">
        <v>6</v>
      </c>
      <c r="I27" s="18">
        <v>1</v>
      </c>
      <c r="J27" s="18">
        <v>20</v>
      </c>
      <c r="K27" s="18">
        <v>26</v>
      </c>
      <c r="L27" s="19" t="s">
        <v>152</v>
      </c>
      <c r="M27" s="19">
        <v>27</v>
      </c>
      <c r="N27" s="19">
        <v>27.5</v>
      </c>
    </row>
    <row r="28" spans="1:14" ht="15.75" x14ac:dyDescent="0.25">
      <c r="A28" s="9">
        <v>4</v>
      </c>
      <c r="B28" s="4" t="s">
        <v>97</v>
      </c>
      <c r="C28" s="13">
        <v>72</v>
      </c>
      <c r="D28" s="3">
        <v>4</v>
      </c>
      <c r="E28" s="3">
        <v>6</v>
      </c>
      <c r="F28" s="3">
        <v>11</v>
      </c>
      <c r="G28" s="3">
        <v>30</v>
      </c>
      <c r="H28" s="3">
        <v>5</v>
      </c>
      <c r="I28" s="3">
        <v>9</v>
      </c>
      <c r="J28" s="3">
        <v>20</v>
      </c>
      <c r="K28" s="3">
        <v>45</v>
      </c>
      <c r="L28" s="5" t="s">
        <v>154</v>
      </c>
      <c r="M28" s="5">
        <v>29</v>
      </c>
      <c r="N28" s="5">
        <v>29.2</v>
      </c>
    </row>
    <row r="29" spans="1:14" ht="15.75" x14ac:dyDescent="0.25">
      <c r="A29" s="20">
        <v>4</v>
      </c>
      <c r="B29" s="21" t="s">
        <v>42</v>
      </c>
      <c r="C29" s="22">
        <v>73</v>
      </c>
      <c r="D29" s="18">
        <v>2</v>
      </c>
      <c r="E29" s="18">
        <v>12</v>
      </c>
      <c r="F29" s="18">
        <v>8</v>
      </c>
      <c r="G29" s="18">
        <v>49</v>
      </c>
      <c r="H29" s="18">
        <v>4</v>
      </c>
      <c r="I29" s="18">
        <v>24</v>
      </c>
      <c r="J29" s="18">
        <v>15</v>
      </c>
      <c r="K29" s="18">
        <v>25</v>
      </c>
      <c r="L29" s="19" t="s">
        <v>124</v>
      </c>
      <c r="M29" s="19">
        <v>4</v>
      </c>
      <c r="N29" s="19">
        <v>38.1</v>
      </c>
    </row>
    <row r="30" spans="1:14" ht="15.75" x14ac:dyDescent="0.25">
      <c r="A30" s="9">
        <v>5</v>
      </c>
      <c r="B30" s="4" t="s">
        <v>116</v>
      </c>
      <c r="C30" s="13">
        <v>74</v>
      </c>
      <c r="D30" s="3">
        <v>3</v>
      </c>
      <c r="E30" s="3">
        <v>38</v>
      </c>
      <c r="F30" s="3">
        <v>14</v>
      </c>
      <c r="G30" s="3">
        <v>14</v>
      </c>
      <c r="H30" s="3">
        <v>4</v>
      </c>
      <c r="I30" s="3">
        <v>50</v>
      </c>
      <c r="J30" s="3">
        <v>22</v>
      </c>
      <c r="K30" s="3">
        <v>42</v>
      </c>
      <c r="L30" s="5" t="s">
        <v>157</v>
      </c>
      <c r="M30" s="5">
        <v>32</v>
      </c>
      <c r="N30" s="5">
        <v>23.6</v>
      </c>
    </row>
    <row r="31" spans="1:14" ht="15.75" x14ac:dyDescent="0.25">
      <c r="A31" s="20">
        <v>5</v>
      </c>
      <c r="B31" s="21" t="s">
        <v>98</v>
      </c>
      <c r="C31" s="22">
        <v>75</v>
      </c>
      <c r="D31" s="18">
        <v>3</v>
      </c>
      <c r="E31" s="18">
        <v>19</v>
      </c>
      <c r="F31" s="18">
        <v>9</v>
      </c>
      <c r="G31" s="18">
        <v>58</v>
      </c>
      <c r="H31" s="18">
        <v>4</v>
      </c>
      <c r="I31" s="18">
        <v>33</v>
      </c>
      <c r="J31" s="18">
        <v>17</v>
      </c>
      <c r="K31" s="18">
        <v>50</v>
      </c>
      <c r="L31" s="19" t="s">
        <v>142</v>
      </c>
      <c r="M31" s="19">
        <v>17</v>
      </c>
      <c r="N31" s="19">
        <v>33.700000000000003</v>
      </c>
    </row>
    <row r="32" spans="1:14" ht="31.5" x14ac:dyDescent="0.25">
      <c r="A32" s="9">
        <v>1</v>
      </c>
      <c r="B32" s="4" t="s">
        <v>99</v>
      </c>
      <c r="C32" s="13">
        <v>76</v>
      </c>
      <c r="D32" s="3" t="s">
        <v>117</v>
      </c>
      <c r="E32" s="3" t="s">
        <v>117</v>
      </c>
      <c r="F32" s="3" t="s">
        <v>117</v>
      </c>
      <c r="G32" s="3" t="s">
        <v>117</v>
      </c>
      <c r="H32" s="3" t="s">
        <v>117</v>
      </c>
      <c r="I32" s="3" t="s">
        <v>117</v>
      </c>
      <c r="J32" s="3" t="s">
        <v>117</v>
      </c>
      <c r="K32" s="3" t="s">
        <v>117</v>
      </c>
      <c r="L32" s="3" t="s">
        <v>117</v>
      </c>
      <c r="M32" s="3"/>
      <c r="N32" s="3" t="s">
        <v>117</v>
      </c>
    </row>
    <row r="33" spans="1:14" ht="15.75" x14ac:dyDescent="0.25">
      <c r="A33" s="20">
        <v>1</v>
      </c>
      <c r="B33" s="21" t="s">
        <v>100</v>
      </c>
      <c r="C33" s="22">
        <v>77</v>
      </c>
      <c r="D33" s="18">
        <v>2</v>
      </c>
      <c r="E33" s="18">
        <v>57</v>
      </c>
      <c r="F33" s="18">
        <v>10</v>
      </c>
      <c r="G33" s="18">
        <v>11</v>
      </c>
      <c r="H33" s="18">
        <v>4</v>
      </c>
      <c r="I33" s="18">
        <v>32</v>
      </c>
      <c r="J33" s="18">
        <v>17</v>
      </c>
      <c r="K33" s="18">
        <v>40</v>
      </c>
      <c r="L33" s="18" t="s">
        <v>128</v>
      </c>
      <c r="M33" s="18">
        <v>16</v>
      </c>
      <c r="N33" s="18">
        <v>33</v>
      </c>
    </row>
    <row r="34" spans="1:14" ht="15.75" x14ac:dyDescent="0.25">
      <c r="A34" s="9">
        <v>2</v>
      </c>
      <c r="B34" s="4" t="s">
        <v>101</v>
      </c>
      <c r="C34" s="13">
        <v>78</v>
      </c>
      <c r="D34" s="3">
        <v>3</v>
      </c>
      <c r="E34" s="3">
        <v>19</v>
      </c>
      <c r="F34" s="3">
        <v>10</v>
      </c>
      <c r="G34" s="3">
        <v>34</v>
      </c>
      <c r="H34" s="3">
        <v>5</v>
      </c>
      <c r="I34" s="3">
        <v>53</v>
      </c>
      <c r="J34" s="3">
        <v>19</v>
      </c>
      <c r="K34" s="3">
        <v>46</v>
      </c>
      <c r="L34" s="5" t="s">
        <v>151</v>
      </c>
      <c r="M34" s="5">
        <v>26</v>
      </c>
      <c r="N34" s="5">
        <v>31.8</v>
      </c>
    </row>
    <row r="35" spans="1:14" s="19" customFormat="1" ht="15.75" x14ac:dyDescent="0.25">
      <c r="A35" s="20">
        <v>2</v>
      </c>
      <c r="B35" s="21" t="s">
        <v>118</v>
      </c>
      <c r="C35" s="22">
        <v>79</v>
      </c>
      <c r="D35" s="18" t="s">
        <v>117</v>
      </c>
      <c r="E35" s="18" t="s">
        <v>117</v>
      </c>
      <c r="F35" s="18" t="s">
        <v>117</v>
      </c>
      <c r="G35" s="18" t="s">
        <v>117</v>
      </c>
      <c r="H35" s="18" t="s">
        <v>117</v>
      </c>
      <c r="I35" s="18" t="s">
        <v>117</v>
      </c>
      <c r="J35" s="18" t="s">
        <v>117</v>
      </c>
      <c r="K35" s="18" t="s">
        <v>117</v>
      </c>
      <c r="L35" s="18" t="s">
        <v>117</v>
      </c>
      <c r="M35" s="18"/>
      <c r="N35" s="18" t="s">
        <v>117</v>
      </c>
    </row>
    <row r="36" spans="1:14" ht="15.75" x14ac:dyDescent="0.25">
      <c r="A36" s="9">
        <v>3</v>
      </c>
      <c r="B36" s="4" t="s">
        <v>103</v>
      </c>
      <c r="C36" s="13">
        <v>80</v>
      </c>
      <c r="D36" s="3" t="s">
        <v>117</v>
      </c>
      <c r="E36" s="3" t="s">
        <v>117</v>
      </c>
      <c r="F36" s="3" t="s">
        <v>117</v>
      </c>
      <c r="G36" s="3" t="s">
        <v>117</v>
      </c>
      <c r="H36" s="3" t="s">
        <v>117</v>
      </c>
      <c r="I36" s="3" t="s">
        <v>117</v>
      </c>
      <c r="J36" s="3" t="s">
        <v>117</v>
      </c>
      <c r="K36" s="3" t="s">
        <v>117</v>
      </c>
      <c r="L36" s="3" t="s">
        <v>117</v>
      </c>
      <c r="M36" s="3"/>
      <c r="N36" s="3" t="s">
        <v>117</v>
      </c>
    </row>
    <row r="37" spans="1:14" ht="15.75" x14ac:dyDescent="0.25">
      <c r="A37" s="20">
        <v>3</v>
      </c>
      <c r="B37" s="21" t="s">
        <v>104</v>
      </c>
      <c r="C37" s="22">
        <v>81</v>
      </c>
      <c r="D37" s="18">
        <v>3</v>
      </c>
      <c r="E37" s="18">
        <v>7</v>
      </c>
      <c r="F37" s="18">
        <v>9</v>
      </c>
      <c r="G37" s="18">
        <v>31</v>
      </c>
      <c r="H37" s="18">
        <v>4</v>
      </c>
      <c r="I37" s="18">
        <v>9</v>
      </c>
      <c r="J37" s="18">
        <v>16</v>
      </c>
      <c r="K37" s="18">
        <v>47</v>
      </c>
      <c r="L37" s="19" t="s">
        <v>137</v>
      </c>
      <c r="M37" s="19">
        <v>11</v>
      </c>
      <c r="N37" s="19">
        <v>35.299999999999997</v>
      </c>
    </row>
    <row r="38" spans="1:14" ht="15.75" x14ac:dyDescent="0.25">
      <c r="A38" s="9">
        <v>4</v>
      </c>
      <c r="B38" s="4" t="s">
        <v>105</v>
      </c>
      <c r="C38" s="13">
        <v>82</v>
      </c>
      <c r="D38" s="3">
        <v>2</v>
      </c>
      <c r="E38" s="3">
        <v>58</v>
      </c>
      <c r="F38" s="3">
        <v>11</v>
      </c>
      <c r="G38" s="3">
        <v>12</v>
      </c>
      <c r="H38" s="3">
        <v>4</v>
      </c>
      <c r="I38" s="3">
        <v>26</v>
      </c>
      <c r="J38" s="3">
        <v>18</v>
      </c>
      <c r="K38" s="3">
        <v>36</v>
      </c>
      <c r="L38" s="5" t="s">
        <v>145</v>
      </c>
      <c r="M38" s="5">
        <v>20</v>
      </c>
      <c r="N38" s="5">
        <v>30</v>
      </c>
    </row>
    <row r="39" spans="1:14" ht="15.75" x14ac:dyDescent="0.25">
      <c r="A39" s="20">
        <v>4</v>
      </c>
      <c r="B39" s="21" t="s">
        <v>106</v>
      </c>
      <c r="C39" s="22">
        <v>83</v>
      </c>
      <c r="D39" s="18">
        <v>2</v>
      </c>
      <c r="E39" s="18">
        <v>0</v>
      </c>
      <c r="F39" s="18">
        <v>10</v>
      </c>
      <c r="G39" s="18">
        <v>14</v>
      </c>
      <c r="H39" s="18">
        <v>4</v>
      </c>
      <c r="I39" s="18">
        <v>15</v>
      </c>
      <c r="J39" s="18">
        <v>16</v>
      </c>
      <c r="K39" s="18">
        <v>29</v>
      </c>
      <c r="L39" s="19" t="s">
        <v>136</v>
      </c>
      <c r="M39" s="19">
        <v>9</v>
      </c>
      <c r="N39" s="19">
        <v>32.799999999999997</v>
      </c>
    </row>
    <row r="40" spans="1:14" ht="15.75" x14ac:dyDescent="0.25">
      <c r="A40" s="9">
        <v>5</v>
      </c>
      <c r="B40" s="4" t="s">
        <v>107</v>
      </c>
      <c r="C40" s="13">
        <v>84</v>
      </c>
      <c r="D40" s="3">
        <v>1</v>
      </c>
      <c r="E40" s="3">
        <v>58</v>
      </c>
      <c r="F40" s="3">
        <v>8</v>
      </c>
      <c r="G40" s="3">
        <v>18</v>
      </c>
      <c r="H40" s="3">
        <v>3</v>
      </c>
      <c r="I40" s="3">
        <v>22</v>
      </c>
      <c r="J40" s="3">
        <v>13</v>
      </c>
      <c r="K40" s="3">
        <v>38</v>
      </c>
      <c r="L40" s="5" t="s">
        <v>120</v>
      </c>
      <c r="M40" s="5">
        <v>1</v>
      </c>
      <c r="N40" s="5">
        <v>40.5</v>
      </c>
    </row>
    <row r="41" spans="1:14" ht="15.75" x14ac:dyDescent="0.25">
      <c r="A41" s="20">
        <v>5</v>
      </c>
      <c r="B41" s="21" t="s">
        <v>135</v>
      </c>
      <c r="C41" s="22">
        <v>85</v>
      </c>
      <c r="D41" s="18">
        <v>2</v>
      </c>
      <c r="E41" s="18">
        <v>47</v>
      </c>
      <c r="F41" s="18">
        <v>10</v>
      </c>
      <c r="G41" s="18">
        <v>54</v>
      </c>
      <c r="H41" s="18">
        <v>3</v>
      </c>
      <c r="I41" s="18">
        <v>51</v>
      </c>
      <c r="J41" s="18">
        <v>17</v>
      </c>
      <c r="K41" s="18">
        <v>32</v>
      </c>
      <c r="L41" s="19" t="s">
        <v>140</v>
      </c>
      <c r="M41" s="19">
        <v>14</v>
      </c>
      <c r="N41" s="19">
        <v>30.8</v>
      </c>
    </row>
  </sheetData>
  <autoFilter ref="A1:N1" xr:uid="{F934477D-789D-4F92-8686-F0239EAB7B98}">
    <sortState xmlns:xlrd2="http://schemas.microsoft.com/office/spreadsheetml/2017/richdata2" ref="A2:N41">
      <sortCondition ref="C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6F42-5A02-47D9-8DEF-002EF775FC80}">
  <dimension ref="A1:L7"/>
  <sheetViews>
    <sheetView tabSelected="1" workbookViewId="0">
      <selection activeCell="J25" sqref="J25"/>
    </sheetView>
  </sheetViews>
  <sheetFormatPr baseColWidth="10" defaultRowHeight="15" x14ac:dyDescent="0.25"/>
  <cols>
    <col min="1" max="1" width="21.42578125" customWidth="1"/>
  </cols>
  <sheetData>
    <row r="1" spans="1:12" s="6" customFormat="1" x14ac:dyDescent="0.25">
      <c r="A1" s="6" t="s">
        <v>72</v>
      </c>
      <c r="B1" s="6" t="s">
        <v>12</v>
      </c>
      <c r="C1" s="6" t="s">
        <v>14</v>
      </c>
      <c r="D1" s="6" t="s">
        <v>13</v>
      </c>
      <c r="E1" s="6" t="s">
        <v>36</v>
      </c>
      <c r="F1" s="6" t="s">
        <v>37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108</v>
      </c>
      <c r="L1" s="6" t="s">
        <v>115</v>
      </c>
    </row>
    <row r="2" spans="1:12" x14ac:dyDescent="0.25">
      <c r="A2" s="5" t="s">
        <v>131</v>
      </c>
      <c r="B2" s="5">
        <v>87</v>
      </c>
      <c r="C2" s="5">
        <v>2</v>
      </c>
      <c r="D2" s="5">
        <v>26</v>
      </c>
      <c r="E2" s="5">
        <v>11</v>
      </c>
      <c r="F2" s="5">
        <v>9</v>
      </c>
      <c r="G2" s="5">
        <v>4</v>
      </c>
      <c r="H2" s="5">
        <v>36</v>
      </c>
      <c r="I2" s="5">
        <v>18</v>
      </c>
      <c r="J2" s="5">
        <v>11</v>
      </c>
      <c r="K2" s="5">
        <v>3</v>
      </c>
      <c r="L2" s="5">
        <v>30.1</v>
      </c>
    </row>
    <row r="3" spans="1:12" x14ac:dyDescent="0.25">
      <c r="A3" s="5" t="s">
        <v>95</v>
      </c>
      <c r="B3" s="5"/>
      <c r="C3" s="5">
        <v>2</v>
      </c>
      <c r="D3" s="5">
        <v>24</v>
      </c>
      <c r="E3" s="5">
        <v>9</v>
      </c>
      <c r="F3" s="5">
        <v>53</v>
      </c>
      <c r="G3" s="5">
        <v>5</v>
      </c>
      <c r="H3" s="5">
        <v>54</v>
      </c>
      <c r="I3" s="5">
        <v>18</v>
      </c>
      <c r="J3" s="5">
        <v>11</v>
      </c>
      <c r="K3" s="5">
        <v>3</v>
      </c>
      <c r="L3" s="5">
        <v>34</v>
      </c>
    </row>
    <row r="4" spans="1:12" x14ac:dyDescent="0.25">
      <c r="A4" t="s">
        <v>132</v>
      </c>
      <c r="B4">
        <v>88</v>
      </c>
      <c r="C4">
        <v>2</v>
      </c>
      <c r="D4">
        <v>27</v>
      </c>
      <c r="E4">
        <v>10</v>
      </c>
      <c r="F4">
        <v>3</v>
      </c>
      <c r="G4">
        <v>3</v>
      </c>
      <c r="H4">
        <v>43</v>
      </c>
      <c r="I4">
        <v>16</v>
      </c>
      <c r="J4">
        <v>13</v>
      </c>
      <c r="K4">
        <v>1</v>
      </c>
      <c r="L4">
        <v>33.4</v>
      </c>
    </row>
    <row r="5" spans="1:12" x14ac:dyDescent="0.25">
      <c r="A5" t="s">
        <v>133</v>
      </c>
      <c r="C5">
        <v>2</v>
      </c>
      <c r="D5">
        <v>8</v>
      </c>
      <c r="E5">
        <v>9</v>
      </c>
      <c r="F5">
        <v>5</v>
      </c>
      <c r="G5">
        <v>3</v>
      </c>
      <c r="H5">
        <v>50</v>
      </c>
      <c r="I5">
        <v>15</v>
      </c>
      <c r="J5">
        <v>3</v>
      </c>
      <c r="K5">
        <v>1</v>
      </c>
      <c r="L5">
        <v>37</v>
      </c>
    </row>
    <row r="6" spans="1:12" x14ac:dyDescent="0.25">
      <c r="A6" s="5" t="s">
        <v>134</v>
      </c>
      <c r="B6" s="5">
        <v>89</v>
      </c>
      <c r="C6" s="5">
        <v>2</v>
      </c>
      <c r="D6" s="5">
        <v>41</v>
      </c>
      <c r="E6" s="5">
        <v>11</v>
      </c>
      <c r="F6" s="5">
        <v>10</v>
      </c>
      <c r="G6" s="5">
        <v>4</v>
      </c>
      <c r="H6" s="5">
        <v>52</v>
      </c>
      <c r="I6" s="5">
        <v>18</v>
      </c>
      <c r="J6" s="5">
        <v>43</v>
      </c>
      <c r="K6" s="5">
        <v>2</v>
      </c>
      <c r="L6" s="5">
        <v>30.1</v>
      </c>
    </row>
    <row r="7" spans="1:12" x14ac:dyDescent="0.25">
      <c r="A7" s="5" t="s">
        <v>77</v>
      </c>
      <c r="B7" s="5"/>
      <c r="C7" s="5">
        <v>3</v>
      </c>
      <c r="D7" s="5">
        <v>2</v>
      </c>
      <c r="E7" s="5">
        <v>9</v>
      </c>
      <c r="F7" s="5">
        <v>36</v>
      </c>
      <c r="G7" s="5">
        <v>4</v>
      </c>
      <c r="H7" s="5">
        <v>20</v>
      </c>
      <c r="I7" s="5">
        <v>16</v>
      </c>
      <c r="J7" s="5">
        <v>58</v>
      </c>
      <c r="K7" s="5">
        <v>2</v>
      </c>
      <c r="L7" s="5">
        <v>35</v>
      </c>
    </row>
  </sheetData>
  <autoFilter ref="A1:L1" xr:uid="{FF9D6F42-5A02-47D9-8DEF-002EF775FC8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général</vt:lpstr>
      <vt:lpstr>Aquathlon</vt:lpstr>
      <vt:lpstr>relai par-enf</vt:lpstr>
      <vt:lpstr>paratri</vt:lpstr>
      <vt:lpstr>Jeunes</vt:lpstr>
      <vt:lpstr>Adultes</vt:lpstr>
      <vt:lpstr>relai adultes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Lavarde</dc:creator>
  <cp:lastModifiedBy>Christine Lavarde</cp:lastModifiedBy>
  <dcterms:created xsi:type="dcterms:W3CDTF">2025-03-07T16:35:09Z</dcterms:created>
  <dcterms:modified xsi:type="dcterms:W3CDTF">2025-03-08T17:47:24Z</dcterms:modified>
</cp:coreProperties>
</file>